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4760" yWindow="-75" windowWidth="13740" windowHeight="12810" tabRatio="860"/>
  </bookViews>
  <sheets>
    <sheet name="Income Statement" sheetId="24" r:id="rId1"/>
    <sheet name="Detailed Revenue" sheetId="25" r:id="rId2"/>
    <sheet name="Balance Sheet" sheetId="11" r:id="rId3"/>
    <sheet name="non-GAAP Net Inc &amp; Op Inc" sheetId="26" r:id="rId4"/>
    <sheet name="non-GAAP Op Exp" sheetId="27" r:id="rId5"/>
    <sheet name="Operating stats" sheetId="28" r:id="rId6"/>
    <sheet name="PF Income Statement YTD" sheetId="1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5">[4]!Chart_Label_Update</definedName>
    <definedName name="Chart_Label_Update">[5]!Chart_Label_Update</definedName>
    <definedName name="ConsolidatedBalanceSheets1_List_Page1_B1" localSheetId="1">#REF!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Sheet'!$A$1:$I$59</definedName>
    <definedName name="_xlnm.Print_Area" localSheetId="1">'Detailed Revenue'!$A$1:$J$71</definedName>
    <definedName name="_xlnm.Print_Area" localSheetId="0">'Income Statement'!$A$1:$H$60</definedName>
    <definedName name="_xlnm.Print_Area" localSheetId="3">'non-GAAP Net Inc &amp; Op Inc'!$A$1:$H$64</definedName>
    <definedName name="_xlnm.Print_Area" localSheetId="4">'non-GAAP Op Exp'!$A$1:$H$22</definedName>
    <definedName name="_xlnm.Print_Area" localSheetId="5">'Operating stats'!$A$1:$H$94</definedName>
    <definedName name="_xlnm.Print_Area" localSheetId="6">'PF Income Statement YTD'!$A$1:$F$61</definedName>
    <definedName name="_xlnm.Print_Titles" localSheetId="3">'non-GAAP Net Inc &amp; Op Inc'!$1:$9</definedName>
    <definedName name="_xlnm.Print_Titles" localSheetId="4">'non-GAAP Op Exp'!$1:$5</definedName>
    <definedName name="QuarterlyRevenueDetail_List_Page1_B1" localSheetId="1">#REF!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[6]HyperionImport!$C$2:$E$16</definedName>
    <definedName name="Range67000" localSheetId="1">[6]HyperionImport!$C$2:$E$16</definedName>
    <definedName name="Range67000" localSheetId="5">[7]HyperionImport!$C$2:$E$16</definedName>
    <definedName name="Range67000">[8]HyperionImport!$C$2:$E$16</definedName>
    <definedName name="Range67010" localSheetId="2">[9]HyperionImport!$C$2:$E$17</definedName>
    <definedName name="Range67010" localSheetId="1">[9]HyperionImport!$C$2:$E$17</definedName>
    <definedName name="Range67010" localSheetId="5">[10]HyperionImport!$C$2:$E$17</definedName>
    <definedName name="Range67010">[11]HyperionImport!$C$2:$E$17</definedName>
    <definedName name="shiv" localSheetId="5">#REF!</definedName>
    <definedName name="shiv">#REF!</definedName>
    <definedName name="Text" localSheetId="1">#REF!</definedName>
    <definedName name="Text" localSheetId="3">#REF!</definedName>
    <definedName name="Text" localSheetId="4">#REF!</definedName>
    <definedName name="Text" localSheetId="5">#REF!</definedName>
    <definedName name="Text">#REF!</definedName>
  </definedNames>
  <calcPr calcId="125725" iterate="1" iterateCount="1000"/>
</workbook>
</file>

<file path=xl/calcChain.xml><?xml version="1.0" encoding="utf-8"?>
<calcChain xmlns="http://schemas.openxmlformats.org/spreadsheetml/2006/main">
  <c r="G35" i="24"/>
  <c r="E35"/>
  <c r="C35"/>
  <c r="E19" i="11" l="1"/>
  <c r="G19" i="26" l="1"/>
  <c r="C28"/>
  <c r="G28"/>
  <c r="E28"/>
  <c r="G23" i="24" l="1"/>
  <c r="G54" i="26" s="1"/>
  <c r="E61" i="28"/>
  <c r="C19" i="27"/>
  <c r="E19" i="26"/>
  <c r="C19"/>
  <c r="G19" i="27" l="1"/>
  <c r="E19"/>
  <c r="G46" i="26"/>
  <c r="E46"/>
  <c r="C46"/>
  <c r="G31"/>
  <c r="E31"/>
  <c r="C31"/>
  <c r="G23"/>
  <c r="E23"/>
  <c r="C23"/>
  <c r="G18" i="25" l="1"/>
  <c r="G19" s="1"/>
  <c r="G28" l="1"/>
  <c r="G56" i="11" l="1"/>
  <c r="G58" s="1"/>
  <c r="G41"/>
  <c r="G46" s="1"/>
  <c r="G59" l="1"/>
  <c r="I68" i="25"/>
  <c r="E18" l="1"/>
  <c r="E19" s="1"/>
  <c r="E21" s="1"/>
  <c r="G21"/>
  <c r="I18"/>
  <c r="I21" s="1"/>
  <c r="E28"/>
  <c r="E29" s="1"/>
  <c r="E31" s="1"/>
  <c r="I28"/>
  <c r="I29" s="1"/>
  <c r="I31" s="1"/>
  <c r="G29"/>
  <c r="G31" s="1"/>
  <c r="E43"/>
  <c r="G43"/>
  <c r="E56"/>
  <c r="E59" s="1"/>
  <c r="E62" s="1"/>
  <c r="G56"/>
  <c r="I56"/>
  <c r="G59"/>
  <c r="G62" s="1"/>
  <c r="I59"/>
  <c r="I62" s="1"/>
  <c r="E68"/>
  <c r="G68"/>
  <c r="C15" i="24"/>
  <c r="C17" s="1"/>
  <c r="E15"/>
  <c r="G15"/>
  <c r="C11" i="27"/>
  <c r="C21" s="1"/>
  <c r="E11"/>
  <c r="E21" s="1"/>
  <c r="G11"/>
  <c r="G21" s="1"/>
  <c r="C23" i="24" l="1"/>
  <c r="C54" i="26" s="1"/>
  <c r="E17" i="24"/>
  <c r="E23" s="1"/>
  <c r="I36" i="25"/>
  <c r="I49" s="1"/>
  <c r="I71" s="1"/>
  <c r="G37" i="24"/>
  <c r="G36" i="25"/>
  <c r="G49" s="1"/>
  <c r="G71" s="1"/>
  <c r="E36"/>
  <c r="E49" s="1"/>
  <c r="E71" s="1"/>
  <c r="C37" i="24" l="1"/>
  <c r="C38" i="26" s="1"/>
  <c r="C48" s="1"/>
  <c r="C56" s="1"/>
  <c r="E54"/>
  <c r="E37" i="24"/>
  <c r="E45" s="1"/>
  <c r="E47" s="1"/>
  <c r="E51" s="1"/>
  <c r="E10" i="26" s="1"/>
  <c r="E25" s="1"/>
  <c r="G45" i="24"/>
  <c r="G47" s="1"/>
  <c r="G51" s="1"/>
  <c r="G10" i="26" s="1"/>
  <c r="G25" s="1"/>
  <c r="G38"/>
  <c r="G48" s="1"/>
  <c r="G56" s="1"/>
  <c r="E38"/>
  <c r="E48" s="1"/>
  <c r="E56" s="1"/>
  <c r="C45" i="24"/>
  <c r="C47" s="1"/>
  <c r="C51" s="1"/>
  <c r="C10" i="26" s="1"/>
  <c r="C25" s="1"/>
  <c r="G19" i="11"/>
  <c r="G26" s="1"/>
  <c r="E56" l="1"/>
  <c r="E58" s="1"/>
  <c r="E41"/>
  <c r="E46" s="1"/>
  <c r="E26"/>
  <c r="E59" l="1"/>
  <c r="C14" i="17" l="1"/>
  <c r="E14"/>
  <c r="C16"/>
  <c r="E16"/>
  <c r="C23"/>
  <c r="C36" s="1"/>
  <c r="C49" s="1"/>
  <c r="C51" s="1"/>
  <c r="E23"/>
  <c r="E33"/>
  <c r="C34"/>
  <c r="E34"/>
  <c r="E36"/>
  <c r="E49" s="1"/>
  <c r="E51" s="1"/>
  <c r="C46"/>
  <c r="E46"/>
</calcChain>
</file>

<file path=xl/sharedStrings.xml><?xml version="1.0" encoding="utf-8"?>
<sst xmlns="http://schemas.openxmlformats.org/spreadsheetml/2006/main" count="372" uniqueCount="249">
  <si>
    <t>(in millions)</t>
  </si>
  <si>
    <t>December 31,</t>
  </si>
  <si>
    <t>Assets</t>
  </si>
  <si>
    <t>Current assets:</t>
  </si>
  <si>
    <t>Cash and cash equivalents</t>
  </si>
  <si>
    <t>Receivables, net</t>
  </si>
  <si>
    <t>Other current assets</t>
  </si>
  <si>
    <t>Total current assets</t>
  </si>
  <si>
    <t>Goodwill</t>
  </si>
  <si>
    <t>Intangible assets, net</t>
  </si>
  <si>
    <t>Total assets</t>
  </si>
  <si>
    <t>Current liabilities:</t>
  </si>
  <si>
    <t>Accounts payable and accrued expenses</t>
  </si>
  <si>
    <t>Accrued personnel costs</t>
  </si>
  <si>
    <t>Deferred revenue</t>
  </si>
  <si>
    <t>Total current liabilities</t>
  </si>
  <si>
    <t>Non-current deferred revenue</t>
  </si>
  <si>
    <t>Total liabilities</t>
  </si>
  <si>
    <t>Revenues</t>
  </si>
  <si>
    <t>Market Services</t>
  </si>
  <si>
    <t xml:space="preserve">  Total cost of revenues</t>
  </si>
  <si>
    <t>Expenses</t>
  </si>
  <si>
    <t>Compensation and benefits</t>
  </si>
  <si>
    <t>Marketing and advertising</t>
  </si>
  <si>
    <t>Depreciation and amortization</t>
  </si>
  <si>
    <t>Professional and contract services</t>
  </si>
  <si>
    <t>Occupancy</t>
  </si>
  <si>
    <r>
      <t>Computer operations and</t>
    </r>
    <r>
      <rPr>
        <b/>
        <sz val="10"/>
        <rFont val="Verdana"/>
        <family val="2"/>
      </rPr>
      <t xml:space="preserve"> data communications</t>
    </r>
  </si>
  <si>
    <t xml:space="preserve">   Basic</t>
  </si>
  <si>
    <t xml:space="preserve">   Diluted</t>
  </si>
  <si>
    <t>Liquidity rebates</t>
  </si>
  <si>
    <t>Brokerage, clearance and exchange fees</t>
  </si>
  <si>
    <t>Net income</t>
  </si>
  <si>
    <t xml:space="preserve">Operating income </t>
  </si>
  <si>
    <t xml:space="preserve">Income tax provision </t>
  </si>
  <si>
    <t>Deferred tax assets</t>
  </si>
  <si>
    <t>Non-current deferred tax assets</t>
  </si>
  <si>
    <t>Non-current deferred tax liabilities</t>
  </si>
  <si>
    <t>Basic and diluted earnings per share:</t>
  </si>
  <si>
    <t xml:space="preserve">   for earnings per share:</t>
  </si>
  <si>
    <t xml:space="preserve">   Basic </t>
  </si>
  <si>
    <t>Debt obligations</t>
  </si>
  <si>
    <t>Income before income taxes</t>
  </si>
  <si>
    <t>Deferred tax liabilities</t>
  </si>
  <si>
    <t>General, administrative and other</t>
  </si>
  <si>
    <t>2007</t>
  </si>
  <si>
    <t>Property and equipment, net</t>
  </si>
  <si>
    <t>Regulatory</t>
  </si>
  <si>
    <t xml:space="preserve">  Total operating expenses</t>
  </si>
  <si>
    <t>2008</t>
  </si>
  <si>
    <t>Other revenues</t>
  </si>
  <si>
    <t>(in millions, except per share amounts)</t>
  </si>
  <si>
    <t>(unaudited)</t>
  </si>
  <si>
    <t xml:space="preserve">    clearance and exchange fees</t>
  </si>
  <si>
    <t xml:space="preserve">  Interest income</t>
  </si>
  <si>
    <t xml:space="preserve">  Interest expense</t>
  </si>
  <si>
    <t xml:space="preserve">  Gain (loss) on foreign currency contracts</t>
  </si>
  <si>
    <t>Total other income (expense), net</t>
  </si>
  <si>
    <t>Minority interests</t>
  </si>
  <si>
    <t>The NASDAQ OMX Group, Inc.</t>
  </si>
  <si>
    <t xml:space="preserve">MARKET SERVICES </t>
  </si>
  <si>
    <t xml:space="preserve">ISSUER SERVICES </t>
  </si>
  <si>
    <t>Financial investments, at fair value</t>
  </si>
  <si>
    <t>Section 31 fees payable to SEC</t>
  </si>
  <si>
    <t xml:space="preserve">Pro Forma Condensed Consolidated Statements of Income </t>
  </si>
  <si>
    <t xml:space="preserve">  Capital gains from shares in equity investments</t>
  </si>
  <si>
    <t>Weighted-average common shares outstanding</t>
  </si>
  <si>
    <t xml:space="preserve">  Dividend and investment income</t>
  </si>
  <si>
    <t xml:space="preserve">  Corporate Client Group:</t>
  </si>
  <si>
    <t xml:space="preserve">  U.S. Operations:</t>
  </si>
  <si>
    <t xml:space="preserve">  European listing fees</t>
  </si>
  <si>
    <t xml:space="preserve">       Brokerage, clearance and exchange fees </t>
  </si>
  <si>
    <t xml:space="preserve">MARKET TECHNOLOGY </t>
  </si>
  <si>
    <t>Cash Equity Trading Revenues:</t>
  </si>
  <si>
    <t xml:space="preserve">U.S. cash equity trading </t>
  </si>
  <si>
    <t xml:space="preserve">        Net U.S. cash equity trading revenues</t>
  </si>
  <si>
    <t>European cash equity trading</t>
  </si>
  <si>
    <t>U.S. market data products</t>
  </si>
  <si>
    <t>European market data products</t>
  </si>
  <si>
    <t xml:space="preserve">      Total Market Data revenues</t>
  </si>
  <si>
    <t>Cost of revenues:</t>
  </si>
  <si>
    <t xml:space="preserve">   rebates, brokerage, clearance and exchange fees</t>
  </si>
  <si>
    <t xml:space="preserve">         Total Issuer Services revenues</t>
  </si>
  <si>
    <t xml:space="preserve">      Total Market Technology revenues</t>
  </si>
  <si>
    <t>Other income (expense), net</t>
  </si>
  <si>
    <t>Three Months Ended</t>
  </si>
  <si>
    <t>Merger expenses</t>
  </si>
  <si>
    <t xml:space="preserve">  Income (loss) from unconsolidated investees, net</t>
  </si>
  <si>
    <t xml:space="preserve">       Total U.S. cash equity cost of revenues </t>
  </si>
  <si>
    <t xml:space="preserve">Weighted-average common shares </t>
  </si>
  <si>
    <t xml:space="preserve">  outstanding for earnings per share:</t>
  </si>
  <si>
    <t>Total revenues less liquidity rebates, brokerage,</t>
  </si>
  <si>
    <t>Issuer Services revenues</t>
  </si>
  <si>
    <t>Market Technology revenues</t>
  </si>
  <si>
    <t>Total Market Services revenues less liquidity rebates,</t>
  </si>
  <si>
    <t xml:space="preserve">     brokerage, clearance and exchange fees</t>
  </si>
  <si>
    <t>Transaction Services</t>
  </si>
  <si>
    <t>Current portion of debt obligations</t>
  </si>
  <si>
    <t xml:space="preserve">Year Ended </t>
  </si>
  <si>
    <t>Asset impairment charges</t>
  </si>
  <si>
    <t xml:space="preserve">    brokerage, clearance and exchange fees</t>
  </si>
  <si>
    <t>Revenue Detail</t>
  </si>
  <si>
    <t>Noncontrolling interests</t>
  </si>
  <si>
    <t>Restricted cash</t>
  </si>
  <si>
    <t>Total equity</t>
  </si>
  <si>
    <t>Non-current restricted cash</t>
  </si>
  <si>
    <t>Total NASDAQ OMX stockholders' equity</t>
  </si>
  <si>
    <t>Interest income</t>
  </si>
  <si>
    <t>Interest expense</t>
  </si>
  <si>
    <t>Access Services Revenues</t>
  </si>
  <si>
    <t>Net U.S. tape plans</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</si>
  <si>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</si>
  <si>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</si>
  <si>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</si>
  <si>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</si>
  <si>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</si>
  <si>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</si>
  <si>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</si>
  <si>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 xml:space="preserve">        Total net cash equity trading revenues</t>
  </si>
  <si>
    <t xml:space="preserve">Liabilities </t>
  </si>
  <si>
    <t xml:space="preserve">Net income </t>
  </si>
  <si>
    <t>Net income attributable to NASDAQ OMX</t>
  </si>
  <si>
    <t>Derivative Trading and Clearing Revenues:</t>
  </si>
  <si>
    <t xml:space="preserve">      Total net derivative trading and clearing revenues</t>
  </si>
  <si>
    <t xml:space="preserve">Consolidated Balance Sheets </t>
  </si>
  <si>
    <t xml:space="preserve">Commitments and contingencies </t>
  </si>
  <si>
    <t xml:space="preserve">Consolidated Statements of Income </t>
  </si>
  <si>
    <t xml:space="preserve">   Basic earnings per share</t>
  </si>
  <si>
    <t xml:space="preserve">   Diluted earnings per share</t>
  </si>
  <si>
    <t>Merger and strategic initiatives</t>
  </si>
  <si>
    <t>U.S. derivative trading and clearing</t>
  </si>
  <si>
    <t xml:space="preserve">       Total U.S. derivative trading and clearing cost of revenues </t>
  </si>
  <si>
    <t xml:space="preserve">        Net U.S. derivative trading and clearing revenues</t>
  </si>
  <si>
    <t>Other current liabilities</t>
  </si>
  <si>
    <t>Transaction rebates</t>
  </si>
  <si>
    <t xml:space="preserve">       Transaction rebates </t>
  </si>
  <si>
    <t xml:space="preserve">     Repurchase agreements, at contract value</t>
  </si>
  <si>
    <t xml:space="preserve">Total Market Services revenues less transaction rebates, </t>
  </si>
  <si>
    <t>Total revenues less transaction rebates, brokerage,</t>
  </si>
  <si>
    <t xml:space="preserve">Total Transaction Services revenues less transaction </t>
  </si>
  <si>
    <t xml:space="preserve">Total Market Services revenues less transaction </t>
  </si>
  <si>
    <t xml:space="preserve">Total revenues less transaction rebates, brokerage, </t>
  </si>
  <si>
    <t>Open clearing contracts:</t>
  </si>
  <si>
    <t xml:space="preserve">     Derivative positions, at fair value</t>
  </si>
  <si>
    <t xml:space="preserve">     Resale agreements, at contract value</t>
  </si>
  <si>
    <t>2011</t>
  </si>
  <si>
    <t xml:space="preserve">Reconciliation of GAAP Net Income, Diluted Earnings Per Share, Operating Income and Operating Expenses </t>
  </si>
  <si>
    <t>to Non-GAAP Net Income, Diluted Earnings Per Share, Operating Income and Operating Expenses</t>
  </si>
  <si>
    <t xml:space="preserve">Three Months Ended </t>
  </si>
  <si>
    <t>GAAP net income attributable to NASDAQ OMX:</t>
  </si>
  <si>
    <t>Non-GAAP adjustments:</t>
  </si>
  <si>
    <t>Extinguishment of debt</t>
  </si>
  <si>
    <t>Other</t>
  </si>
  <si>
    <t>Total non-GAAP adjustments</t>
  </si>
  <si>
    <r>
      <t>Adjustment to the income tax provision to reflect non-GAAP adjustments</t>
    </r>
    <r>
      <rPr>
        <vertAlign val="superscript"/>
        <sz val="10"/>
        <rFont val="Verdana"/>
        <family val="2"/>
      </rPr>
      <t>(1)</t>
    </r>
  </si>
  <si>
    <t>Significant tax adjustments, net</t>
  </si>
  <si>
    <t>Total non-GAAP adjustments, net of tax</t>
  </si>
  <si>
    <t>Non-GAAP net income attributable to NASDAQ OMX:</t>
  </si>
  <si>
    <t>GAAP diluted earnings per common share:</t>
  </si>
  <si>
    <t>Non-GAAP diluted earnings per common share:</t>
  </si>
  <si>
    <t>GAAP operating income:</t>
  </si>
  <si>
    <t xml:space="preserve">   Merger and strategic initiatives</t>
  </si>
  <si>
    <t xml:space="preserve">   Extinguishment of debt</t>
  </si>
  <si>
    <t xml:space="preserve">   Other</t>
  </si>
  <si>
    <t xml:space="preserve">   Total non-GAAP adjustments</t>
  </si>
  <si>
    <r>
      <t>Non-GAAP operating margin</t>
    </r>
    <r>
      <rPr>
        <b/>
        <vertAlign val="superscript"/>
        <sz val="10"/>
        <rFont val="Verdana"/>
        <family val="2"/>
      </rPr>
      <t xml:space="preserve"> (2)</t>
    </r>
  </si>
  <si>
    <t xml:space="preserve">(1) We determine the tax effect of each item based on the tax rules in the respective jurisdiction where the transaction </t>
  </si>
  <si>
    <t xml:space="preserve">     occurred. </t>
  </si>
  <si>
    <t xml:space="preserve">(2) Non-GAAP operating margin equals non-GAAP operating income divided by total revenues less transaction rebates, </t>
  </si>
  <si>
    <t xml:space="preserve"> brokerage, clearance and exchange fees. </t>
  </si>
  <si>
    <t>GAAP operating expenses:</t>
  </si>
  <si>
    <t>Non-GAAP operating expenses</t>
  </si>
  <si>
    <t>Income from unconsolidated investees, net</t>
  </si>
  <si>
    <t>Quarterly Key Drivers Detail</t>
  </si>
  <si>
    <t/>
  </si>
  <si>
    <t>Cash Equity Trading</t>
  </si>
  <si>
    <t>NASDAQ securities</t>
  </si>
  <si>
    <t>Average daily share volume (in billions)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</si>
  <si>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</si>
  <si>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</si>
  <si>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</si>
  <si>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</si>
  <si>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</si>
  <si>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(1)</t>
    </r>
  </si>
  <si>
    <t>NYSE Amex and regional securities</t>
  </si>
  <si>
    <t>Total U.S.-listed securities</t>
  </si>
  <si>
    <t>Matched share volume (in billions)</t>
  </si>
  <si>
    <t>NASDAQ OMX Nordic and NASDAQ OMX Baltic Securities</t>
  </si>
  <si>
    <t>Average daily number of equity trades</t>
  </si>
  <si>
    <t>Average daily value of shares traded (in billions)</t>
  </si>
  <si>
    <t>Derivative Trading and Clearing</t>
  </si>
  <si>
    <t>U.S. Equity Options</t>
  </si>
  <si>
    <t>Total industry average daily volume (in millions)</t>
  </si>
  <si>
    <t>NASDAQ OMX PHLX matched market share</t>
  </si>
  <si>
    <t>The NASDAQ Options Market matched market share</t>
  </si>
  <si>
    <t>NASDAQ OMX Nordic and NASDAQ OMX Baltic</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</si>
  <si>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</si>
  <si>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</si>
  <si>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</si>
  <si>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</si>
  <si>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</si>
  <si>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(2)</t>
    </r>
  </si>
  <si>
    <r>
      <t>Carbon contracts (1000 tCO2)</t>
    </r>
    <r>
      <rPr>
        <vertAlign val="superscript"/>
        <sz val="8"/>
        <rFont val="Verdana"/>
        <family val="2"/>
      </rPr>
      <t>(2)</t>
    </r>
  </si>
  <si>
    <t>Issuer Services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</si>
  <si>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</si>
  <si>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</si>
  <si>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</si>
  <si>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</si>
  <si>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</si>
  <si>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</si>
  <si>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</si>
  <si>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</si>
  <si>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</si>
  <si>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t>Market Technology</t>
  </si>
  <si>
    <r>
      <t>Order intake (in millions)</t>
    </r>
    <r>
      <rPr>
        <vertAlign val="superscript"/>
        <sz val="8"/>
        <rFont val="Verdana"/>
        <family val="2"/>
      </rPr>
      <t>(7)</t>
    </r>
  </si>
  <si>
    <r>
      <t>Total order value (in millions)</t>
    </r>
    <r>
      <rPr>
        <vertAlign val="superscript"/>
        <sz val="8"/>
        <rFont val="Verdana"/>
        <family val="2"/>
      </rPr>
      <t>(8)</t>
    </r>
  </si>
  <si>
    <t>Net loss attributable to noncontrolling interests</t>
  </si>
  <si>
    <t>Other non-current assets</t>
  </si>
  <si>
    <t>Other non-current liabilities</t>
  </si>
  <si>
    <t>Total liabilities and equity</t>
  </si>
  <si>
    <t>Revenues:</t>
  </si>
  <si>
    <t xml:space="preserve">Issuer Services </t>
  </si>
  <si>
    <t xml:space="preserve">Market Technology </t>
  </si>
  <si>
    <t>Revenues less transaction rebates, brokerage,</t>
  </si>
  <si>
    <t>Operating Expenses:</t>
  </si>
  <si>
    <t>Market Data Revenues:</t>
  </si>
  <si>
    <t>Broker Services Revenues</t>
  </si>
  <si>
    <t>Other Market Services Revenues</t>
  </si>
  <si>
    <t>Global Listing Services Revenues:</t>
  </si>
  <si>
    <t xml:space="preserve">Annual renewal </t>
  </si>
  <si>
    <t xml:space="preserve">Listing of additional shares </t>
  </si>
  <si>
    <t xml:space="preserve">Initial listing </t>
  </si>
  <si>
    <t xml:space="preserve">      Total U.S. listing services</t>
  </si>
  <si>
    <t xml:space="preserve">  Corporate Solutions</t>
  </si>
  <si>
    <t xml:space="preserve">         Total Global Listing Services revenues</t>
  </si>
  <si>
    <t>Global Index Group Revenues</t>
  </si>
  <si>
    <t xml:space="preserve">European derivative trading and clearing </t>
  </si>
  <si>
    <t>Total adjustments from non-GAAP net income above</t>
  </si>
  <si>
    <t xml:space="preserve">License, support and facility management </t>
  </si>
  <si>
    <t>Delivery project</t>
  </si>
  <si>
    <t xml:space="preserve">Change request, advisory and broker surveillance </t>
  </si>
  <si>
    <t>March 31,</t>
  </si>
  <si>
    <t>2012</t>
  </si>
  <si>
    <t>Default funds and margin deposits</t>
  </si>
  <si>
    <t>Restructuring and other charges</t>
  </si>
  <si>
    <t xml:space="preserve">   Restructuring and other charges</t>
  </si>
  <si>
    <t>New York Stock Exchange, or NYSE, securities</t>
  </si>
  <si>
    <t>Non-GAAP operating income:</t>
  </si>
  <si>
    <t>Dividend and investment income</t>
  </si>
</sst>
</file>

<file path=xl/styles.xml><?xml version="1.0" encoding="utf-8"?>
<styleSheet xmlns="http://schemas.openxmlformats.org/spreadsheetml/2006/main">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quot;$&quot;* #,##0.0_);_(&quot;$&quot;* \(#,##0.0\);_(&quot;$&quot;* &quot;-&quot;?_);_(@_)"/>
    <numFmt numFmtId="172" formatCode="#,##0,_);\(#,##0,\)"/>
    <numFmt numFmtId="173" formatCode="_(&quot;$&quot;* #,##0_);_(&quot;$&quot;* \(#,##0\);_(&quot;$&quot;* &quot;-&quot;??_);_(@_)"/>
    <numFmt numFmtId="174" formatCode="_(&quot;$&quot;* #,##0_);_(&quot;$&quot;* \(#,##0\);_(&quot;$&quot;* &quot;-&quot;?_);_(@_)"/>
    <numFmt numFmtId="175" formatCode="_(* #,##0_);_(* \(#,##0\);_(* &quot;-&quot;?_);_(@_)"/>
    <numFmt numFmtId="176" formatCode="_(* #,##0.0_);_(* \(#,##0.0\);_(* &quot;-&quot;?_);_(@_)"/>
    <numFmt numFmtId="177" formatCode="0.00_);\(0.00\)"/>
    <numFmt numFmtId="178" formatCode="_(&quot;$&quot;* #,##0.00000_);_(&quot;$&quot;* \(#,##0.00000\);_(&quot;$&quot;* &quot;-&quot;??_);_(@_)"/>
    <numFmt numFmtId="179" formatCode="0.0%"/>
    <numFmt numFmtId="180" formatCode="_(* #,##0.00_);_(* \(#,##0.00\);_(* &quot;-&quot;?_);_(@_)"/>
    <numFmt numFmtId="181" formatCode="_(&quot;$&quot;\ #,##0.0_);_(&quot;$&quot;* \(#,##0.0\);_(&quot;$&quot;* &quot;-&quot;??_);_(@_)"/>
    <numFmt numFmtId="182" formatCode="0.0"/>
    <numFmt numFmtId="183" formatCode="_(&quot;$&quot;\ #,##0_);_(&quot;$&quot;* \(#,##0\);_(&quot;$&quot;* &quot;-&quot;??_);_(@_)"/>
  </numFmts>
  <fonts count="56">
    <font>
      <sz val="8"/>
      <name val="TimesNewRomanPS"/>
    </font>
    <font>
      <sz val="11"/>
      <color theme="1"/>
      <name val="Calibri"/>
      <family val="2"/>
      <scheme val="minor"/>
    </font>
    <font>
      <sz val="10"/>
      <name val="Arial"/>
      <family val="2"/>
    </font>
    <font>
      <u/>
      <sz val="10"/>
      <color indexed="18"/>
      <name val="Arial"/>
      <family val="2"/>
    </font>
    <font>
      <sz val="10"/>
      <name val="Tms Rmn"/>
    </font>
    <font>
      <sz val="10"/>
      <name val="MS Sans Serif"/>
      <family val="2"/>
    </font>
    <font>
      <sz val="9"/>
      <name val="MS Sans Serif"/>
      <family val="2"/>
    </font>
    <font>
      <b/>
      <sz val="10"/>
      <name val="MS Sans Serif"/>
      <family val="2"/>
    </font>
    <font>
      <sz val="10"/>
      <name val="Times New Roman"/>
      <family val="1"/>
    </font>
    <font>
      <b/>
      <sz val="10"/>
      <name val="Times New Roman"/>
      <family val="1"/>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8"/>
      <name val="TimesNewRomanPS"/>
    </font>
    <font>
      <sz val="10"/>
      <color indexed="9"/>
      <name val="Verdana"/>
      <family val="2"/>
    </font>
    <font>
      <b/>
      <u val="doubleAccounting"/>
      <sz val="10"/>
      <name val="Verdana"/>
      <family val="2"/>
    </font>
    <font>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b/>
      <u/>
      <sz val="10"/>
      <name val="Verdana"/>
      <family val="2"/>
    </font>
    <font>
      <vertAlign val="superscript"/>
      <sz val="10"/>
      <name val="Verdana"/>
      <family val="2"/>
    </font>
    <font>
      <b/>
      <vertAlign val="superscript"/>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4"/>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9"/>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64"/>
      </bottom>
      <diagonal/>
    </border>
  </borders>
  <cellStyleXfs count="297">
    <xf numFmtId="164" fontId="0" fillId="0"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17" fillId="0" borderId="0"/>
    <xf numFmtId="0" fontId="24" fillId="0" borderId="0"/>
    <xf numFmtId="0" fontId="25" fillId="0" borderId="0"/>
    <xf numFmtId="0" fontId="17" fillId="0" borderId="0"/>
    <xf numFmtId="0" fontId="26" fillId="0" borderId="0"/>
    <xf numFmtId="0" fontId="22" fillId="0" borderId="0"/>
    <xf numFmtId="0" fontId="17" fillId="0" borderId="0"/>
    <xf numFmtId="0" fontId="24"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29" fillId="3" borderId="0"/>
    <xf numFmtId="0" fontId="29" fillId="3" borderId="0"/>
    <xf numFmtId="0" fontId="26" fillId="0" borderId="0"/>
    <xf numFmtId="0" fontId="25" fillId="0" borderId="0"/>
    <xf numFmtId="0" fontId="26" fillId="0" borderId="0"/>
    <xf numFmtId="0" fontId="22" fillId="0" borderId="0"/>
    <xf numFmtId="0" fontId="24" fillId="0" borderId="0"/>
    <xf numFmtId="0" fontId="22" fillId="0" borderId="0"/>
    <xf numFmtId="0" fontId="26" fillId="0" borderId="0"/>
    <xf numFmtId="0" fontId="22" fillId="0" borderId="0"/>
    <xf numFmtId="0" fontId="26"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22" fillId="0" borderId="0"/>
    <xf numFmtId="0" fontId="22" fillId="0" borderId="0"/>
    <xf numFmtId="0" fontId="24" fillId="0" borderId="0"/>
    <xf numFmtId="0" fontId="22" fillId="0" borderId="0"/>
    <xf numFmtId="0" fontId="26" fillId="0" borderId="0"/>
    <xf numFmtId="0" fontId="22" fillId="0" borderId="0"/>
    <xf numFmtId="0" fontId="26" fillId="0" borderId="0"/>
    <xf numFmtId="0" fontId="25" fillId="0" borderId="0"/>
    <xf numFmtId="0" fontId="25" fillId="0" borderId="0"/>
    <xf numFmtId="0" fontId="29" fillId="3" borderId="0"/>
    <xf numFmtId="0" fontId="29" fillId="3" borderId="0"/>
    <xf numFmtId="0" fontId="26" fillId="0" borderId="0"/>
    <xf numFmtId="0" fontId="26" fillId="0" borderId="0"/>
    <xf numFmtId="0" fontId="17" fillId="0" borderId="0"/>
    <xf numFmtId="0" fontId="17" fillId="0" borderId="0"/>
    <xf numFmtId="0" fontId="26" fillId="0" borderId="0"/>
    <xf numFmtId="0" fontId="22" fillId="0" borderId="0"/>
    <xf numFmtId="0" fontId="17" fillId="0" borderId="0"/>
    <xf numFmtId="0" fontId="17"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34" fillId="2"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21" borderId="0" applyNumberFormat="0" applyBorder="0" applyAlignment="0" applyProtection="0"/>
    <xf numFmtId="0" fontId="36" fillId="5" borderId="0" applyNumberFormat="0" applyBorder="0" applyAlignment="0" applyProtection="0"/>
    <xf numFmtId="0" fontId="37" fillId="4" borderId="1" applyNumberFormat="0" applyAlignment="0" applyProtection="0"/>
    <xf numFmtId="0" fontId="38" fillId="22"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9" borderId="1" applyNumberFormat="0" applyAlignment="0" applyProtection="0"/>
    <xf numFmtId="0" fontId="45" fillId="0" borderId="6" applyNumberFormat="0" applyFill="0" applyAlignment="0" applyProtection="0"/>
    <xf numFmtId="0" fontId="46" fillId="23" borderId="0" applyNumberFormat="0" applyBorder="0" applyAlignment="0" applyProtection="0"/>
    <xf numFmtId="0" fontId="2" fillId="0" borderId="0"/>
    <xf numFmtId="165" fontId="4" fillId="0" borderId="0"/>
    <xf numFmtId="164" fontId="30" fillId="0" borderId="0"/>
    <xf numFmtId="0" fontId="2" fillId="24" borderId="7" applyNumberFormat="0" applyFont="0" applyAlignment="0" applyProtection="0"/>
    <xf numFmtId="0" fontId="47" fillId="4" borderId="8" applyNumberFormat="0" applyAlignment="0" applyProtection="0"/>
    <xf numFmtId="0" fontId="5" fillId="0" borderId="0" applyNumberFormat="0" applyFont="0" applyFill="0" applyBorder="0" applyAlignment="0" applyProtection="0">
      <alignment horizontal="left"/>
    </xf>
    <xf numFmtId="15" fontId="5" fillId="0" borderId="0" applyFont="0" applyFill="0" applyBorder="0" applyAlignment="0" applyProtection="0"/>
    <xf numFmtId="4" fontId="5" fillId="0" borderId="0" applyFont="0" applyFill="0" applyBorder="0" applyAlignment="0" applyProtection="0"/>
    <xf numFmtId="37" fontId="6" fillId="0" borderId="0" applyFont="0" applyBorder="0" applyAlignment="0"/>
    <xf numFmtId="0" fontId="7" fillId="0" borderId="9">
      <alignment horizontal="center"/>
    </xf>
    <xf numFmtId="3" fontId="5" fillId="0" borderId="0" applyFont="0" applyFill="0" applyBorder="0" applyAlignment="0" applyProtection="0"/>
    <xf numFmtId="0" fontId="5" fillId="25" borderId="0" applyNumberFormat="0" applyFont="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30" fillId="0" borderId="0" applyFont="0" applyFill="0" applyBorder="0" applyAlignment="0" applyProtection="0"/>
    <xf numFmtId="0" fontId="2" fillId="0" borderId="0"/>
    <xf numFmtId="0" fontId="2" fillId="0" borderId="0">
      <alignment vertical="top"/>
    </xf>
    <xf numFmtId="0" fontId="2" fillId="0" borderId="0"/>
  </cellStyleXfs>
  <cellXfs count="345">
    <xf numFmtId="164" fontId="0" fillId="0" borderId="0" xfId="0"/>
    <xf numFmtId="166" fontId="11" fillId="26" borderId="0" xfId="263" applyNumberFormat="1" applyFont="1" applyFill="1"/>
    <xf numFmtId="166" fontId="11" fillId="0" borderId="0" xfId="263" applyNumberFormat="1" applyFont="1" applyFill="1"/>
    <xf numFmtId="166" fontId="11" fillId="26" borderId="0" xfId="263" applyNumberFormat="1" applyFont="1" applyFill="1" applyBorder="1"/>
    <xf numFmtId="167" fontId="11" fillId="26" borderId="0" xfId="263" applyNumberFormat="1" applyFont="1" applyFill="1"/>
    <xf numFmtId="166" fontId="11" fillId="26" borderId="0" xfId="263" applyNumberFormat="1" applyFont="1" applyFill="1" applyAlignment="1" applyProtection="1">
      <protection locked="0"/>
    </xf>
    <xf numFmtId="166" fontId="10" fillId="26" borderId="0" xfId="263" applyNumberFormat="1" applyFont="1" applyFill="1" applyAlignment="1"/>
    <xf numFmtId="166" fontId="12" fillId="26" borderId="0" xfId="263" quotePrefix="1" applyNumberFormat="1" applyFont="1" applyFill="1" applyBorder="1" applyAlignment="1" applyProtection="1">
      <alignment horizontal="center"/>
      <protection locked="0"/>
    </xf>
    <xf numFmtId="166" fontId="10" fillId="26" borderId="0" xfId="263" applyNumberFormat="1" applyFont="1" applyFill="1"/>
    <xf numFmtId="166" fontId="10" fillId="26" borderId="0" xfId="263" applyNumberFormat="1" applyFont="1" applyFill="1" applyAlignment="1" applyProtection="1">
      <protection locked="0"/>
    </xf>
    <xf numFmtId="166" fontId="11" fillId="26" borderId="0" xfId="263" applyNumberFormat="1" applyFont="1" applyFill="1" applyAlignment="1" applyProtection="1"/>
    <xf numFmtId="166" fontId="11" fillId="26" borderId="0" xfId="263" applyNumberFormat="1" applyFont="1" applyFill="1" applyBorder="1" applyAlignment="1" applyProtection="1">
      <protection locked="0"/>
    </xf>
    <xf numFmtId="166" fontId="11" fillId="26" borderId="0" xfId="263" applyNumberFormat="1" applyFont="1" applyFill="1" applyAlignment="1" applyProtection="1">
      <alignment horizontal="left"/>
      <protection locked="0"/>
    </xf>
    <xf numFmtId="166" fontId="11" fillId="26" borderId="0" xfId="263" applyNumberFormat="1" applyFont="1" applyFill="1" applyAlignment="1"/>
    <xf numFmtId="166" fontId="11" fillId="26" borderId="0" xfId="263" applyNumberFormat="1" applyFont="1" applyFill="1" applyBorder="1" applyAlignment="1"/>
    <xf numFmtId="166" fontId="10" fillId="26" borderId="0" xfId="263" applyNumberFormat="1" applyFont="1" applyFill="1" applyBorder="1" applyAlignment="1">
      <alignment horizontal="left"/>
    </xf>
    <xf numFmtId="167" fontId="11" fillId="26" borderId="0" xfId="263" applyNumberFormat="1" applyFont="1" applyFill="1" applyBorder="1" applyAlignment="1"/>
    <xf numFmtId="166" fontId="10" fillId="26" borderId="0" xfId="263" applyNumberFormat="1" applyFont="1" applyFill="1" applyBorder="1" applyAlignment="1">
      <alignment horizontal="center"/>
    </xf>
    <xf numFmtId="166" fontId="10" fillId="26" borderId="0" xfId="263" applyNumberFormat="1" applyFont="1" applyFill="1" applyBorder="1"/>
    <xf numFmtId="166" fontId="10" fillId="26" borderId="0" xfId="263" applyNumberFormat="1" applyFont="1" applyFill="1" applyBorder="1" applyAlignment="1"/>
    <xf numFmtId="166" fontId="11" fillId="26" borderId="11" xfId="263" applyNumberFormat="1" applyFont="1" applyFill="1" applyBorder="1"/>
    <xf numFmtId="166" fontId="11" fillId="0" borderId="0" xfId="263" applyNumberFormat="1" applyFont="1" applyFill="1" applyBorder="1"/>
    <xf numFmtId="164" fontId="11" fillId="26" borderId="0" xfId="276" applyFont="1" applyFill="1"/>
    <xf numFmtId="167" fontId="10" fillId="26" borderId="0" xfId="263" applyNumberFormat="1" applyFont="1" applyFill="1"/>
    <xf numFmtId="169" fontId="11" fillId="26" borderId="0" xfId="264" applyNumberFormat="1" applyFont="1" applyFill="1" applyBorder="1"/>
    <xf numFmtId="44" fontId="11" fillId="26" borderId="0" xfId="264" applyNumberFormat="1" applyFont="1" applyFill="1" applyBorder="1"/>
    <xf numFmtId="166" fontId="13" fillId="26" borderId="0" xfId="263" applyNumberFormat="1" applyFont="1" applyFill="1" applyBorder="1"/>
    <xf numFmtId="164" fontId="10" fillId="26" borderId="0" xfId="276" applyFont="1" applyFill="1"/>
    <xf numFmtId="166" fontId="11" fillId="26" borderId="13" xfId="263" applyNumberFormat="1" applyFont="1" applyFill="1" applyBorder="1"/>
    <xf numFmtId="166" fontId="10" fillId="0" borderId="0" xfId="263" applyNumberFormat="1" applyFont="1" applyFill="1"/>
    <xf numFmtId="166" fontId="10" fillId="26" borderId="11" xfId="263" quotePrefix="1" applyNumberFormat="1" applyFont="1" applyFill="1" applyBorder="1" applyAlignment="1" applyProtection="1">
      <alignment horizontal="center"/>
      <protection locked="0"/>
    </xf>
    <xf numFmtId="166" fontId="11" fillId="26" borderId="0" xfId="263" applyNumberFormat="1" applyFont="1" applyFill="1" applyProtection="1">
      <protection locked="0"/>
    </xf>
    <xf numFmtId="44" fontId="11" fillId="26" borderId="12" xfId="264" applyNumberFormat="1" applyFont="1" applyFill="1" applyBorder="1"/>
    <xf numFmtId="171" fontId="11" fillId="26" borderId="15" xfId="264" applyNumberFormat="1" applyFont="1" applyFill="1" applyBorder="1"/>
    <xf numFmtId="166" fontId="10" fillId="26" borderId="0" xfId="263" applyNumberFormat="1" applyFont="1" applyFill="1" applyAlignment="1">
      <alignment horizontal="center"/>
    </xf>
    <xf numFmtId="166" fontId="11" fillId="26" borderId="0" xfId="263" applyNumberFormat="1" applyFont="1" applyFill="1" applyAlignment="1">
      <alignment horizontal="left" indent="1"/>
    </xf>
    <xf numFmtId="166" fontId="10" fillId="26" borderId="0" xfId="263" quotePrefix="1" applyNumberFormat="1" applyFont="1" applyFill="1" applyBorder="1" applyAlignment="1">
      <alignment horizontal="center"/>
    </xf>
    <xf numFmtId="166" fontId="11" fillId="26" borderId="16" xfId="263" applyNumberFormat="1" applyFont="1" applyFill="1" applyBorder="1"/>
    <xf numFmtId="169" fontId="14" fillId="26" borderId="0" xfId="264" applyNumberFormat="1" applyFont="1" applyFill="1" applyBorder="1"/>
    <xf numFmtId="44" fontId="11" fillId="26" borderId="0" xfId="264" applyNumberFormat="1" applyFont="1" applyFill="1"/>
    <xf numFmtId="44" fontId="11" fillId="26" borderId="0" xfId="264" applyFont="1" applyFill="1"/>
    <xf numFmtId="164" fontId="11" fillId="26" borderId="0" xfId="276" applyFont="1" applyFill="1" applyBorder="1"/>
    <xf numFmtId="167" fontId="10" fillId="0" borderId="0" xfId="263" applyNumberFormat="1" applyFont="1" applyFill="1"/>
    <xf numFmtId="164" fontId="11" fillId="0" borderId="0" xfId="276" applyFont="1" applyFill="1"/>
    <xf numFmtId="165" fontId="8" fillId="27" borderId="0" xfId="263" applyNumberFormat="1" applyFont="1" applyFill="1"/>
    <xf numFmtId="165" fontId="10" fillId="27" borderId="0" xfId="263" quotePrefix="1" applyNumberFormat="1" applyFont="1" applyFill="1" applyBorder="1" applyAlignment="1">
      <alignment horizontal="center"/>
    </xf>
    <xf numFmtId="166" fontId="10" fillId="26" borderId="0" xfId="263" applyNumberFormat="1" applyFont="1" applyFill="1" applyAlignment="1">
      <alignment horizontal="left"/>
    </xf>
    <xf numFmtId="166" fontId="10" fillId="27" borderId="0" xfId="263" quotePrefix="1" applyNumberFormat="1" applyFont="1" applyFill="1" applyBorder="1" applyAlignment="1">
      <alignment horizontal="center"/>
    </xf>
    <xf numFmtId="167" fontId="11" fillId="27" borderId="0" xfId="263" applyNumberFormat="1" applyFont="1" applyFill="1" applyBorder="1"/>
    <xf numFmtId="166" fontId="11" fillId="27" borderId="0" xfId="263" applyNumberFormat="1" applyFont="1" applyFill="1"/>
    <xf numFmtId="167" fontId="11" fillId="27" borderId="0" xfId="263" applyNumberFormat="1" applyFont="1" applyFill="1"/>
    <xf numFmtId="165" fontId="11" fillId="27" borderId="0" xfId="263" applyNumberFormat="1" applyFont="1" applyFill="1"/>
    <xf numFmtId="166" fontId="10" fillId="0" borderId="0" xfId="263" applyNumberFormat="1" applyFont="1" applyFill="1" applyAlignment="1">
      <alignment horizontal="left"/>
    </xf>
    <xf numFmtId="0" fontId="8" fillId="27" borderId="0" xfId="274" applyFont="1" applyFill="1"/>
    <xf numFmtId="0" fontId="11" fillId="27" borderId="0" xfId="274" applyFont="1" applyFill="1" applyAlignment="1">
      <alignment horizontal="center"/>
    </xf>
    <xf numFmtId="0" fontId="9" fillId="27" borderId="0" xfId="274" applyFont="1" applyFill="1"/>
    <xf numFmtId="165" fontId="8" fillId="27" borderId="0" xfId="275" applyNumberFormat="1" applyFont="1" applyFill="1" applyBorder="1" applyProtection="1">
      <protection locked="0"/>
    </xf>
    <xf numFmtId="0" fontId="10" fillId="27" borderId="0" xfId="274" applyFont="1" applyFill="1"/>
    <xf numFmtId="0" fontId="11" fillId="27" borderId="0" xfId="274" applyFont="1" applyFill="1"/>
    <xf numFmtId="165" fontId="10" fillId="27" borderId="0" xfId="263" applyNumberFormat="1" applyFont="1" applyFill="1" applyBorder="1" applyAlignment="1">
      <alignment horizontal="center"/>
    </xf>
    <xf numFmtId="0" fontId="31" fillId="27" borderId="0" xfId="274" applyFont="1" applyFill="1"/>
    <xf numFmtId="0" fontId="8" fillId="27" borderId="0" xfId="274" applyFont="1" applyFill="1" applyAlignment="1">
      <alignment horizontal="center"/>
    </xf>
    <xf numFmtId="164" fontId="10" fillId="27" borderId="0" xfId="276" applyFont="1" applyFill="1" applyAlignment="1">
      <alignment horizontal="center"/>
    </xf>
    <xf numFmtId="0" fontId="11" fillId="27" borderId="0" xfId="274" applyFont="1" applyFill="1" applyAlignment="1">
      <alignment horizontal="left"/>
    </xf>
    <xf numFmtId="165" fontId="8" fillId="27" borderId="0" xfId="274" applyNumberFormat="1" applyFont="1" applyFill="1"/>
    <xf numFmtId="169" fontId="11" fillId="27" borderId="0" xfId="264" applyNumberFormat="1" applyFont="1" applyFill="1"/>
    <xf numFmtId="43" fontId="11" fillId="27" borderId="0" xfId="263" applyFont="1" applyFill="1"/>
    <xf numFmtId="172" fontId="11" fillId="27" borderId="0" xfId="274" applyNumberFormat="1" applyFont="1" applyFill="1" applyBorder="1"/>
    <xf numFmtId="172" fontId="11" fillId="27" borderId="0" xfId="274" applyNumberFormat="1" applyFont="1" applyFill="1"/>
    <xf numFmtId="168" fontId="8" fillId="27" borderId="0" xfId="274" applyNumberFormat="1" applyFont="1" applyFill="1"/>
    <xf numFmtId="0" fontId="11" fillId="27" borderId="0" xfId="274" applyFont="1" applyFill="1" applyBorder="1"/>
    <xf numFmtId="170" fontId="11" fillId="27" borderId="0" xfId="263" applyNumberFormat="1" applyFont="1" applyFill="1"/>
    <xf numFmtId="167" fontId="8" fillId="27" borderId="0" xfId="263" applyNumberFormat="1" applyFont="1" applyFill="1"/>
    <xf numFmtId="166" fontId="10" fillId="27" borderId="0" xfId="263" applyNumberFormat="1" applyFont="1" applyFill="1"/>
    <xf numFmtId="165" fontId="10" fillId="27" borderId="0" xfId="263" applyNumberFormat="1" applyFont="1" applyFill="1"/>
    <xf numFmtId="165" fontId="10" fillId="27" borderId="11" xfId="263" quotePrefix="1" applyNumberFormat="1" applyFont="1" applyFill="1" applyBorder="1" applyAlignment="1">
      <alignment horizontal="center"/>
    </xf>
    <xf numFmtId="165" fontId="11" fillId="27" borderId="14" xfId="263" applyNumberFormat="1" applyFont="1" applyFill="1" applyBorder="1"/>
    <xf numFmtId="173" fontId="11" fillId="27" borderId="14" xfId="263" applyNumberFormat="1" applyFont="1" applyFill="1" applyBorder="1" applyAlignment="1">
      <alignment horizontal="right"/>
    </xf>
    <xf numFmtId="173" fontId="11" fillId="27" borderId="14" xfId="264" applyNumberFormat="1" applyFont="1" applyFill="1" applyBorder="1"/>
    <xf numFmtId="167" fontId="11" fillId="27" borderId="14" xfId="263" applyNumberFormat="1" applyFont="1" applyFill="1" applyBorder="1" applyAlignment="1">
      <alignment horizontal="right"/>
    </xf>
    <xf numFmtId="167" fontId="11" fillId="27" borderId="14" xfId="263" applyNumberFormat="1" applyFont="1" applyFill="1" applyBorder="1"/>
    <xf numFmtId="167" fontId="11" fillId="27" borderId="11" xfId="263" applyNumberFormat="1" applyFont="1" applyFill="1" applyBorder="1"/>
    <xf numFmtId="173" fontId="11" fillId="27" borderId="14" xfId="263" applyNumberFormat="1" applyFont="1" applyFill="1" applyBorder="1"/>
    <xf numFmtId="173" fontId="11" fillId="27" borderId="15" xfId="264" applyNumberFormat="1" applyFont="1" applyFill="1" applyBorder="1"/>
    <xf numFmtId="165" fontId="8" fillId="27" borderId="14" xfId="263" applyNumberFormat="1" applyFont="1" applyFill="1" applyBorder="1"/>
    <xf numFmtId="173" fontId="11" fillId="27" borderId="0" xfId="264" applyNumberFormat="1" applyFont="1" applyFill="1"/>
    <xf numFmtId="175" fontId="11" fillId="27" borderId="14" xfId="263" applyNumberFormat="1" applyFont="1" applyFill="1" applyBorder="1"/>
    <xf numFmtId="175" fontId="11" fillId="27" borderId="0" xfId="263" applyNumberFormat="1" applyFont="1" applyFill="1"/>
    <xf numFmtId="175" fontId="11" fillId="27" borderId="21" xfId="263" applyNumberFormat="1" applyFont="1" applyFill="1" applyBorder="1"/>
    <xf numFmtId="175" fontId="11" fillId="27" borderId="11" xfId="263" applyNumberFormat="1" applyFont="1" applyFill="1" applyBorder="1"/>
    <xf numFmtId="175" fontId="11" fillId="27" borderId="0" xfId="263" applyNumberFormat="1" applyFont="1" applyFill="1" applyBorder="1"/>
    <xf numFmtId="173" fontId="11" fillId="27" borderId="22" xfId="264" applyNumberFormat="1" applyFont="1" applyFill="1" applyBorder="1"/>
    <xf numFmtId="166" fontId="10" fillId="27" borderId="0" xfId="263" applyNumberFormat="1" applyFont="1" applyFill="1" applyBorder="1" applyAlignment="1">
      <alignment horizontal="center"/>
    </xf>
    <xf numFmtId="166" fontId="10" fillId="27" borderId="11" xfId="263" quotePrefix="1" applyNumberFormat="1" applyFont="1" applyFill="1" applyBorder="1" applyAlignment="1" applyProtection="1">
      <alignment horizontal="center"/>
      <protection locked="0"/>
    </xf>
    <xf numFmtId="166" fontId="12" fillId="27" borderId="0" xfId="263" quotePrefix="1" applyNumberFormat="1" applyFont="1" applyFill="1" applyBorder="1" applyAlignment="1" applyProtection="1">
      <alignment horizontal="center"/>
      <protection locked="0"/>
    </xf>
    <xf numFmtId="166" fontId="10" fillId="27" borderId="0" xfId="263" quotePrefix="1" applyNumberFormat="1" applyFont="1" applyFill="1" applyBorder="1" applyAlignment="1" applyProtection="1">
      <alignment horizontal="center"/>
      <protection locked="0"/>
    </xf>
    <xf numFmtId="173" fontId="11" fillId="27" borderId="0" xfId="264" applyNumberFormat="1" applyFont="1" applyFill="1" applyBorder="1"/>
    <xf numFmtId="164" fontId="11" fillId="27" borderId="0" xfId="276" applyFont="1" applyFill="1" applyBorder="1"/>
    <xf numFmtId="164" fontId="11" fillId="27" borderId="0" xfId="276" applyFont="1" applyFill="1"/>
    <xf numFmtId="173" fontId="11" fillId="27" borderId="0" xfId="276" applyNumberFormat="1" applyFont="1" applyFill="1" applyBorder="1" applyAlignment="1"/>
    <xf numFmtId="173" fontId="11" fillId="27" borderId="0" xfId="264" applyNumberFormat="1" applyFont="1" applyFill="1" applyBorder="1" applyAlignment="1">
      <alignment horizontal="right"/>
    </xf>
    <xf numFmtId="166" fontId="11" fillId="27" borderId="0" xfId="263" applyNumberFormat="1" applyFont="1" applyFill="1" applyBorder="1" applyAlignment="1">
      <alignment horizontal="right"/>
    </xf>
    <xf numFmtId="167" fontId="11" fillId="27" borderId="0" xfId="263" applyNumberFormat="1" applyFont="1" applyFill="1" applyBorder="1" applyAlignment="1">
      <alignment horizontal="right"/>
    </xf>
    <xf numFmtId="167" fontId="11" fillId="27" borderId="17" xfId="263" applyNumberFormat="1" applyFont="1" applyFill="1" applyBorder="1" applyAlignment="1">
      <alignment horizontal="right"/>
    </xf>
    <xf numFmtId="167" fontId="13" fillId="27" borderId="0" xfId="263" applyNumberFormat="1" applyFont="1" applyFill="1" applyBorder="1" applyAlignment="1">
      <alignment horizontal="right"/>
    </xf>
    <xf numFmtId="167" fontId="13" fillId="27" borderId="17" xfId="263" applyNumberFormat="1" applyFont="1" applyFill="1" applyBorder="1" applyAlignment="1">
      <alignment horizontal="right"/>
    </xf>
    <xf numFmtId="167" fontId="11" fillId="27" borderId="17" xfId="263" applyNumberFormat="1" applyFont="1" applyFill="1" applyBorder="1"/>
    <xf numFmtId="167" fontId="12" fillId="27" borderId="0" xfId="263" applyNumberFormat="1" applyFont="1" applyFill="1" applyBorder="1" applyAlignment="1">
      <alignment horizontal="right"/>
    </xf>
    <xf numFmtId="167" fontId="12" fillId="27" borderId="17" xfId="263" applyNumberFormat="1" applyFont="1" applyFill="1" applyBorder="1" applyAlignment="1">
      <alignment horizontal="right"/>
    </xf>
    <xf numFmtId="167" fontId="13" fillId="27" borderId="0" xfId="263" applyNumberFormat="1" applyFont="1" applyFill="1" applyBorder="1"/>
    <xf numFmtId="167" fontId="13" fillId="27" borderId="20" xfId="263" applyNumberFormat="1" applyFont="1" applyFill="1" applyBorder="1"/>
    <xf numFmtId="167" fontId="13" fillId="27" borderId="17" xfId="263" applyNumberFormat="1" applyFont="1" applyFill="1" applyBorder="1"/>
    <xf numFmtId="167" fontId="10" fillId="27" borderId="0" xfId="263" applyNumberFormat="1" applyFont="1" applyFill="1" applyBorder="1" applyAlignment="1">
      <alignment horizontal="right"/>
    </xf>
    <xf numFmtId="167" fontId="10" fillId="27" borderId="17" xfId="263" applyNumberFormat="1" applyFont="1" applyFill="1" applyBorder="1" applyAlignment="1">
      <alignment horizontal="right"/>
    </xf>
    <xf numFmtId="167" fontId="12" fillId="27" borderId="0" xfId="263" applyNumberFormat="1" applyFont="1" applyFill="1" applyBorder="1"/>
    <xf numFmtId="167" fontId="12" fillId="27" borderId="17" xfId="263" applyNumberFormat="1" applyFont="1" applyFill="1" applyBorder="1"/>
    <xf numFmtId="164" fontId="10" fillId="27" borderId="0" xfId="276" applyFont="1" applyFill="1"/>
    <xf numFmtId="167" fontId="11" fillId="27" borderId="18" xfId="263" applyNumberFormat="1" applyFont="1" applyFill="1" applyBorder="1" applyAlignment="1">
      <alignment horizontal="right"/>
    </xf>
    <xf numFmtId="167" fontId="12" fillId="27" borderId="0" xfId="263" applyNumberFormat="1" applyFont="1" applyFill="1" applyBorder="1" applyAlignment="1">
      <alignment horizontal="left"/>
    </xf>
    <xf numFmtId="167" fontId="12" fillId="27" borderId="0" xfId="263" applyNumberFormat="1" applyFont="1" applyFill="1" applyAlignment="1">
      <alignment horizontal="left"/>
    </xf>
    <xf numFmtId="167" fontId="11" fillId="27" borderId="0" xfId="263" applyNumberFormat="1" applyFont="1" applyFill="1" applyBorder="1" applyAlignment="1">
      <alignment horizontal="left"/>
    </xf>
    <xf numFmtId="167" fontId="11" fillId="27" borderId="0" xfId="263" applyNumberFormat="1" applyFont="1" applyFill="1" applyAlignment="1">
      <alignment horizontal="left"/>
    </xf>
    <xf numFmtId="167" fontId="10" fillId="27" borderId="0" xfId="263" applyNumberFormat="1" applyFont="1" applyFill="1" applyBorder="1"/>
    <xf numFmtId="167" fontId="10" fillId="27" borderId="18" xfId="263" applyNumberFormat="1" applyFont="1" applyFill="1" applyBorder="1"/>
    <xf numFmtId="167" fontId="13" fillId="27" borderId="19" xfId="263" applyNumberFormat="1" applyFont="1" applyFill="1" applyBorder="1" applyAlignment="1">
      <alignment horizontal="right"/>
    </xf>
    <xf numFmtId="167" fontId="13" fillId="27" borderId="18" xfId="263" applyNumberFormat="1" applyFont="1" applyFill="1" applyBorder="1"/>
    <xf numFmtId="167" fontId="10" fillId="27" borderId="17" xfId="263" applyNumberFormat="1" applyFont="1" applyFill="1" applyBorder="1"/>
    <xf numFmtId="167" fontId="11" fillId="27" borderId="19" xfId="263" applyNumberFormat="1" applyFont="1" applyFill="1" applyBorder="1"/>
    <xf numFmtId="166" fontId="13" fillId="27" borderId="0" xfId="263" applyNumberFormat="1" applyFont="1" applyFill="1" applyBorder="1"/>
    <xf numFmtId="166" fontId="10" fillId="27" borderId="0" xfId="263" applyNumberFormat="1" applyFont="1" applyFill="1" applyBorder="1"/>
    <xf numFmtId="166" fontId="10" fillId="27" borderId="17" xfId="263" applyNumberFormat="1" applyFont="1" applyFill="1" applyBorder="1"/>
    <xf numFmtId="173" fontId="32" fillId="27" borderId="0" xfId="264" applyNumberFormat="1" applyFont="1" applyFill="1" applyBorder="1"/>
    <xf numFmtId="173" fontId="32" fillId="27" borderId="17" xfId="264" applyNumberFormat="1" applyFont="1" applyFill="1" applyBorder="1"/>
    <xf numFmtId="166" fontId="11" fillId="27" borderId="0" xfId="263" applyNumberFormat="1" applyFont="1" applyFill="1" applyBorder="1"/>
    <xf numFmtId="167" fontId="11" fillId="27" borderId="0" xfId="264" applyNumberFormat="1" applyFont="1" applyFill="1" applyBorder="1"/>
    <xf numFmtId="167" fontId="10" fillId="27" borderId="0" xfId="263" applyNumberFormat="1" applyFont="1" applyFill="1"/>
    <xf numFmtId="167" fontId="11" fillId="27" borderId="0" xfId="263" applyNumberFormat="1" applyFont="1" applyFill="1" applyProtection="1">
      <protection locked="0"/>
    </xf>
    <xf numFmtId="41" fontId="14" fillId="27" borderId="0" xfId="264" applyNumberFormat="1" applyFont="1" applyFill="1" applyBorder="1"/>
    <xf numFmtId="44" fontId="11" fillId="27" borderId="0" xfId="264" applyNumberFormat="1" applyFont="1" applyFill="1"/>
    <xf numFmtId="44" fontId="11" fillId="27" borderId="0" xfId="264" applyNumberFormat="1" applyFont="1" applyFill="1" applyBorder="1"/>
    <xf numFmtId="167" fontId="11" fillId="27" borderId="16" xfId="263" applyNumberFormat="1" applyFont="1" applyFill="1" applyBorder="1"/>
    <xf numFmtId="41" fontId="11" fillId="27" borderId="0" xfId="264" applyNumberFormat="1" applyFont="1" applyFill="1" applyBorder="1"/>
    <xf numFmtId="171" fontId="11" fillId="27" borderId="0" xfId="264" applyNumberFormat="1" applyFont="1" applyFill="1" applyBorder="1"/>
    <xf numFmtId="174" fontId="11" fillId="27" borderId="12" xfId="264" applyNumberFormat="1" applyFont="1" applyFill="1" applyBorder="1"/>
    <xf numFmtId="44" fontId="11" fillId="27" borderId="12" xfId="264" applyNumberFormat="1" applyFont="1" applyFill="1" applyBorder="1"/>
    <xf numFmtId="169" fontId="14" fillId="27" borderId="0" xfId="264" applyNumberFormat="1" applyFont="1" applyFill="1" applyBorder="1"/>
    <xf numFmtId="174" fontId="14" fillId="27" borderId="0" xfId="264" applyNumberFormat="1" applyFont="1" applyFill="1" applyBorder="1"/>
    <xf numFmtId="164" fontId="10" fillId="27" borderId="0" xfId="276" applyFont="1" applyFill="1" applyAlignment="1"/>
    <xf numFmtId="167" fontId="11" fillId="27" borderId="23" xfId="263" applyNumberFormat="1" applyFont="1" applyFill="1" applyBorder="1"/>
    <xf numFmtId="166" fontId="11" fillId="27" borderId="0" xfId="290" applyNumberFormat="1" applyFont="1" applyFill="1" applyBorder="1"/>
    <xf numFmtId="167" fontId="11" fillId="27" borderId="0" xfId="290" applyNumberFormat="1" applyFont="1" applyFill="1" applyBorder="1"/>
    <xf numFmtId="167" fontId="11" fillId="27" borderId="13" xfId="290" applyNumberFormat="1" applyFont="1" applyFill="1" applyBorder="1"/>
    <xf numFmtId="167" fontId="11" fillId="27" borderId="0" xfId="289" applyNumberFormat="1" applyFont="1" applyFill="1" applyBorder="1"/>
    <xf numFmtId="167" fontId="11" fillId="27" borderId="11" xfId="290" applyNumberFormat="1" applyFont="1" applyFill="1" applyBorder="1"/>
    <xf numFmtId="167" fontId="10" fillId="27" borderId="0" xfId="290" applyNumberFormat="1" applyFont="1" applyFill="1"/>
    <xf numFmtId="167" fontId="10" fillId="27" borderId="0" xfId="290" applyNumberFormat="1" applyFont="1" applyFill="1" applyBorder="1"/>
    <xf numFmtId="37" fontId="11" fillId="27" borderId="0" xfId="263" applyNumberFormat="1" applyFont="1" applyFill="1"/>
    <xf numFmtId="0" fontId="11" fillId="26" borderId="0" xfId="294" applyFont="1" applyFill="1"/>
    <xf numFmtId="0" fontId="10" fillId="26" borderId="0" xfId="294" applyFont="1" applyFill="1" applyAlignment="1">
      <alignment horizontal="center"/>
    </xf>
    <xf numFmtId="0" fontId="10" fillId="27" borderId="0" xfId="294" applyFont="1" applyFill="1" applyAlignment="1">
      <alignment horizontal="center"/>
    </xf>
    <xf numFmtId="166" fontId="10" fillId="26" borderId="0" xfId="263" applyNumberFormat="1" applyFont="1" applyFill="1" applyBorder="1" applyAlignment="1" applyProtection="1">
      <alignment horizontal="center"/>
    </xf>
    <xf numFmtId="0" fontId="51" fillId="26" borderId="0" xfId="294" applyFont="1" applyFill="1"/>
    <xf numFmtId="171" fontId="11" fillId="27" borderId="0" xfId="294" applyNumberFormat="1" applyFont="1" applyFill="1"/>
    <xf numFmtId="174" fontId="11" fillId="27" borderId="0" xfId="294" applyNumberFormat="1" applyFont="1" applyFill="1"/>
    <xf numFmtId="0" fontId="11" fillId="27" borderId="0" xfId="294" applyFont="1" applyFill="1"/>
    <xf numFmtId="0" fontId="10" fillId="26" borderId="0" xfId="294" applyFont="1" applyFill="1" applyBorder="1"/>
    <xf numFmtId="169" fontId="11" fillId="27" borderId="0" xfId="294" applyNumberFormat="1" applyFont="1" applyFill="1" applyBorder="1"/>
    <xf numFmtId="9" fontId="11" fillId="27" borderId="0" xfId="291" applyFont="1" applyFill="1"/>
    <xf numFmtId="0" fontId="11" fillId="26" borderId="0" xfId="294" applyFont="1" applyFill="1" applyAlignment="1">
      <alignment horizontal="left" indent="2"/>
    </xf>
    <xf numFmtId="176" fontId="11" fillId="27" borderId="0" xfId="294" applyNumberFormat="1" applyFont="1" applyFill="1"/>
    <xf numFmtId="175" fontId="11" fillId="27" borderId="0" xfId="294" applyNumberFormat="1" applyFont="1" applyFill="1"/>
    <xf numFmtId="0" fontId="11" fillId="27" borderId="0" xfId="294" applyFont="1" applyFill="1" applyAlignment="1">
      <alignment horizontal="left" indent="2"/>
    </xf>
    <xf numFmtId="176" fontId="11" fillId="27" borderId="0" xfId="294" applyNumberFormat="1" applyFont="1" applyFill="1" applyBorder="1"/>
    <xf numFmtId="175" fontId="11" fillId="27" borderId="0" xfId="294" applyNumberFormat="1" applyFont="1" applyFill="1" applyBorder="1"/>
    <xf numFmtId="0" fontId="11" fillId="26" borderId="0" xfId="294" applyFont="1" applyFill="1" applyBorder="1"/>
    <xf numFmtId="0" fontId="10" fillId="26" borderId="0" xfId="294" applyFont="1" applyFill="1" applyBorder="1" applyAlignment="1">
      <alignment vertical="center"/>
    </xf>
    <xf numFmtId="171" fontId="11" fillId="27" borderId="0" xfId="294" applyNumberFormat="1" applyFont="1" applyFill="1" applyBorder="1" applyAlignment="1">
      <alignment vertical="center"/>
    </xf>
    <xf numFmtId="174" fontId="11" fillId="27" borderId="12" xfId="294" applyNumberFormat="1" applyFont="1" applyFill="1" applyBorder="1" applyAlignment="1">
      <alignment vertical="center"/>
    </xf>
    <xf numFmtId="0" fontId="10" fillId="27" borderId="0" xfId="294" applyFont="1" applyFill="1" applyAlignment="1">
      <alignment vertical="center"/>
    </xf>
    <xf numFmtId="171" fontId="11" fillId="27" borderId="0" xfId="294" applyNumberFormat="1" applyFont="1" applyFill="1" applyBorder="1"/>
    <xf numFmtId="44" fontId="11" fillId="27" borderId="0" xfId="294" applyNumberFormat="1" applyFont="1" applyFill="1" applyBorder="1"/>
    <xf numFmtId="43" fontId="11" fillId="27" borderId="0" xfId="294" applyNumberFormat="1" applyFont="1" applyFill="1"/>
    <xf numFmtId="43" fontId="11" fillId="27" borderId="11" xfId="294" applyNumberFormat="1" applyFont="1" applyFill="1" applyBorder="1"/>
    <xf numFmtId="177" fontId="11" fillId="27" borderId="0" xfId="294" applyNumberFormat="1" applyFont="1" applyFill="1"/>
    <xf numFmtId="44" fontId="11" fillId="27" borderId="12" xfId="294" applyNumberFormat="1" applyFont="1" applyFill="1" applyBorder="1" applyAlignment="1">
      <alignment vertical="center"/>
    </xf>
    <xf numFmtId="178" fontId="11" fillId="27" borderId="0" xfId="294" applyNumberFormat="1" applyFont="1" applyFill="1"/>
    <xf numFmtId="175" fontId="11" fillId="27" borderId="13" xfId="263" applyNumberFormat="1" applyFont="1" applyFill="1" applyBorder="1"/>
    <xf numFmtId="176" fontId="11" fillId="27" borderId="0" xfId="263" applyNumberFormat="1" applyFont="1" applyFill="1"/>
    <xf numFmtId="174" fontId="11" fillId="27" borderId="0" xfId="294" applyNumberFormat="1" applyFont="1" applyFill="1" applyBorder="1" applyAlignment="1">
      <alignment vertical="center"/>
    </xf>
    <xf numFmtId="174" fontId="10" fillId="27" borderId="0" xfId="294" applyNumberFormat="1" applyFont="1" applyFill="1" applyAlignment="1">
      <alignment vertical="center"/>
    </xf>
    <xf numFmtId="0" fontId="11" fillId="26" borderId="24" xfId="294" applyFont="1" applyFill="1" applyBorder="1"/>
    <xf numFmtId="0" fontId="11" fillId="26" borderId="16" xfId="294" applyFont="1" applyFill="1" applyBorder="1"/>
    <xf numFmtId="0" fontId="11" fillId="27" borderId="16" xfId="294" applyFont="1" applyFill="1" applyBorder="1"/>
    <xf numFmtId="0" fontId="11" fillId="27" borderId="25" xfId="294" applyFont="1" applyFill="1" applyBorder="1"/>
    <xf numFmtId="166" fontId="10" fillId="26" borderId="26" xfId="263" applyNumberFormat="1" applyFont="1" applyFill="1" applyBorder="1"/>
    <xf numFmtId="0" fontId="11" fillId="27" borderId="0" xfId="294" applyFont="1" applyFill="1" applyBorder="1"/>
    <xf numFmtId="0" fontId="11" fillId="27" borderId="27" xfId="294" applyFont="1" applyFill="1" applyBorder="1"/>
    <xf numFmtId="173" fontId="11" fillId="26" borderId="0" xfId="294" applyNumberFormat="1" applyFont="1" applyFill="1" applyBorder="1"/>
    <xf numFmtId="173" fontId="11" fillId="27" borderId="0" xfId="294" applyNumberFormat="1" applyFont="1" applyFill="1" applyBorder="1"/>
    <xf numFmtId="173" fontId="11" fillId="27" borderId="27" xfId="264" applyNumberFormat="1" applyFont="1" applyFill="1" applyBorder="1"/>
    <xf numFmtId="0" fontId="11" fillId="26" borderId="26" xfId="294" applyFont="1" applyFill="1" applyBorder="1"/>
    <xf numFmtId="0" fontId="10" fillId="26" borderId="26" xfId="294" applyFont="1" applyFill="1" applyBorder="1"/>
    <xf numFmtId="9" fontId="11" fillId="27" borderId="0" xfId="291" applyNumberFormat="1" applyFont="1" applyFill="1" applyBorder="1"/>
    <xf numFmtId="9" fontId="11" fillId="27" borderId="27" xfId="291" applyNumberFormat="1" applyFont="1" applyFill="1" applyBorder="1"/>
    <xf numFmtId="0" fontId="11" fillId="26" borderId="28" xfId="294" applyFont="1" applyFill="1" applyBorder="1"/>
    <xf numFmtId="0" fontId="11" fillId="26" borderId="11" xfId="294" applyFont="1" applyFill="1" applyBorder="1"/>
    <xf numFmtId="0" fontId="11" fillId="27" borderId="11" xfId="294" applyFont="1" applyFill="1" applyBorder="1"/>
    <xf numFmtId="0" fontId="11" fillId="27" borderId="29" xfId="294" applyFont="1" applyFill="1" applyBorder="1"/>
    <xf numFmtId="0" fontId="11" fillId="26" borderId="0" xfId="294" applyFont="1" applyFill="1" applyAlignment="1">
      <alignment wrapText="1"/>
    </xf>
    <xf numFmtId="175" fontId="11" fillId="27" borderId="16" xfId="294" applyNumberFormat="1" applyFont="1" applyFill="1" applyBorder="1"/>
    <xf numFmtId="166" fontId="11" fillId="27" borderId="0" xfId="263" applyNumberFormat="1" applyFont="1" applyFill="1" applyAlignment="1" applyProtection="1">
      <protection locked="0"/>
    </xf>
    <xf numFmtId="166" fontId="10" fillId="27" borderId="0" xfId="263" applyNumberFormat="1" applyFont="1" applyFill="1" applyAlignment="1" applyProtection="1">
      <protection locked="0"/>
    </xf>
    <xf numFmtId="166" fontId="11" fillId="27" borderId="0" xfId="263" applyNumberFormat="1" applyFont="1" applyFill="1" applyAlignment="1"/>
    <xf numFmtId="41" fontId="10" fillId="27" borderId="0" xfId="264" applyNumberFormat="1" applyFont="1" applyFill="1" applyAlignment="1" applyProtection="1">
      <protection locked="0"/>
    </xf>
    <xf numFmtId="0" fontId="11" fillId="27" borderId="0" xfId="295" applyFont="1" applyFill="1" applyAlignment="1"/>
    <xf numFmtId="0" fontId="11" fillId="27" borderId="0" xfId="295" applyFont="1" applyFill="1" applyAlignment="1">
      <alignment vertical="center"/>
    </xf>
    <xf numFmtId="166" fontId="10" fillId="27" borderId="0" xfId="263" applyNumberFormat="1" applyFont="1" applyFill="1" applyBorder="1" applyAlignment="1">
      <alignment horizontal="center" vertical="center"/>
    </xf>
    <xf numFmtId="166" fontId="10" fillId="27" borderId="11" xfId="263" quotePrefix="1" applyNumberFormat="1" applyFont="1" applyFill="1" applyBorder="1" applyAlignment="1" applyProtection="1">
      <alignment horizontal="center" vertical="center"/>
      <protection locked="0"/>
    </xf>
    <xf numFmtId="166" fontId="12" fillId="27" borderId="0" xfId="263" quotePrefix="1" applyNumberFormat="1" applyFont="1" applyFill="1" applyBorder="1" applyAlignment="1" applyProtection="1">
      <alignment horizontal="center" vertical="center"/>
      <protection locked="0"/>
    </xf>
    <xf numFmtId="0" fontId="10" fillId="27" borderId="0" xfId="295" applyFont="1" applyFill="1" applyAlignment="1"/>
    <xf numFmtId="0" fontId="33" fillId="27" borderId="0" xfId="295" applyFont="1" applyFill="1" applyAlignment="1"/>
    <xf numFmtId="0" fontId="11" fillId="27" borderId="0" xfId="295" applyFont="1" applyFill="1" applyAlignment="1">
      <alignment horizontal="left" indent="2"/>
    </xf>
    <xf numFmtId="39" fontId="11" fillId="27" borderId="0" xfId="295" applyNumberFormat="1" applyFont="1" applyFill="1" applyAlignment="1"/>
    <xf numFmtId="179" fontId="11" fillId="27" borderId="0" xfId="295" applyNumberFormat="1" applyFont="1" applyFill="1" applyAlignment="1"/>
    <xf numFmtId="179" fontId="11" fillId="27" borderId="0" xfId="291" applyNumberFormat="1" applyFont="1" applyFill="1" applyAlignment="1"/>
    <xf numFmtId="179" fontId="11" fillId="27" borderId="0" xfId="293" applyNumberFormat="1" applyFont="1" applyFill="1" applyAlignment="1"/>
    <xf numFmtId="10" fontId="11" fillId="27" borderId="0" xfId="295" applyNumberFormat="1" applyFont="1" applyFill="1" applyAlignment="1"/>
    <xf numFmtId="43" fontId="11" fillId="27" borderId="0" xfId="263" applyFont="1" applyFill="1" applyAlignment="1"/>
    <xf numFmtId="179" fontId="11" fillId="27" borderId="0" xfId="291" quotePrefix="1" applyNumberFormat="1" applyFont="1" applyFill="1" applyAlignment="1">
      <alignment horizontal="right"/>
    </xf>
    <xf numFmtId="180" fontId="11" fillId="27" borderId="0" xfId="295" applyNumberFormat="1" applyFont="1" applyFill="1" applyAlignment="1"/>
    <xf numFmtId="37" fontId="11" fillId="27" borderId="0" xfId="295" applyNumberFormat="1" applyFont="1" applyFill="1" applyAlignment="1"/>
    <xf numFmtId="167" fontId="11" fillId="27" borderId="0" xfId="263" applyNumberFormat="1" applyFont="1" applyFill="1" applyAlignment="1"/>
    <xf numFmtId="169" fontId="11" fillId="27" borderId="0" xfId="295" applyNumberFormat="1" applyFont="1" applyFill="1" applyAlignment="1"/>
    <xf numFmtId="181" fontId="11" fillId="27" borderId="0" xfId="295" applyNumberFormat="1" applyFont="1" applyFill="1" applyAlignment="1"/>
    <xf numFmtId="182" fontId="11" fillId="27" borderId="0" xfId="295" applyNumberFormat="1" applyFont="1" applyFill="1" applyAlignment="1"/>
    <xf numFmtId="0" fontId="11" fillId="27" borderId="0" xfId="295" applyFont="1" applyFill="1" applyAlignment="1">
      <alignment horizontal="left" indent="4"/>
    </xf>
    <xf numFmtId="0" fontId="11" fillId="27" borderId="0" xfId="295" applyFont="1" applyFill="1">
      <alignment vertical="top"/>
    </xf>
    <xf numFmtId="37" fontId="11" fillId="27" borderId="0" xfId="263" applyNumberFormat="1" applyFont="1" applyFill="1" applyAlignment="1"/>
    <xf numFmtId="167" fontId="11" fillId="27" borderId="0" xfId="263" applyNumberFormat="1" applyFont="1" applyFill="1" applyAlignment="1">
      <alignment vertical="top"/>
    </xf>
    <xf numFmtId="183" fontId="11" fillId="27" borderId="0" xfId="295" applyNumberFormat="1" applyFont="1" applyFill="1" applyAlignment="1"/>
    <xf numFmtId="42" fontId="11" fillId="27" borderId="0" xfId="295" applyNumberFormat="1" applyFont="1" applyFill="1">
      <alignment vertical="top"/>
    </xf>
    <xf numFmtId="0" fontId="55" fillId="27" borderId="0" xfId="295" applyFont="1" applyFill="1" applyAlignment="1">
      <alignment horizontal="left" vertical="top" indent="2"/>
    </xf>
    <xf numFmtId="167" fontId="11" fillId="27" borderId="0" xfId="263" applyNumberFormat="1" applyFont="1" applyFill="1" applyBorder="1" applyProtection="1">
      <protection locked="0"/>
    </xf>
    <xf numFmtId="174" fontId="11" fillId="27" borderId="0" xfId="264" applyNumberFormat="1" applyFont="1" applyFill="1" applyBorder="1"/>
    <xf numFmtId="44" fontId="11" fillId="27" borderId="0" xfId="294" applyNumberFormat="1" applyFont="1" applyFill="1" applyBorder="1" applyAlignment="1">
      <alignment vertical="center"/>
    </xf>
    <xf numFmtId="0" fontId="11" fillId="27" borderId="0" xfId="294" applyFont="1" applyFill="1" applyBorder="1" applyAlignment="1">
      <alignment horizontal="left" indent="2"/>
    </xf>
    <xf numFmtId="175" fontId="11" fillId="27" borderId="11" xfId="294" applyNumberFormat="1" applyFont="1" applyFill="1" applyBorder="1"/>
    <xf numFmtId="0" fontId="51" fillId="27" borderId="0" xfId="294" applyFont="1" applyFill="1"/>
    <xf numFmtId="0" fontId="10" fillId="27" borderId="0" xfId="274" applyFont="1" applyFill="1" applyAlignment="1">
      <alignment horizontal="center"/>
    </xf>
    <xf numFmtId="166" fontId="11" fillId="27" borderId="23" xfId="263" applyNumberFormat="1" applyFont="1" applyFill="1" applyBorder="1" applyAlignment="1">
      <alignment horizontal="right"/>
    </xf>
    <xf numFmtId="166" fontId="11" fillId="27" borderId="18" xfId="263" applyNumberFormat="1" applyFont="1" applyFill="1" applyBorder="1" applyAlignment="1">
      <alignment horizontal="right"/>
    </xf>
    <xf numFmtId="166" fontId="10" fillId="27" borderId="0" xfId="263" applyNumberFormat="1" applyFont="1" applyFill="1" applyAlignment="1">
      <alignment horizontal="center"/>
    </xf>
    <xf numFmtId="166" fontId="10" fillId="27" borderId="0" xfId="263" applyNumberFormat="1" applyFont="1" applyFill="1" applyBorder="1" applyAlignment="1"/>
    <xf numFmtId="173" fontId="11" fillId="27" borderId="11" xfId="289" applyNumberFormat="1" applyFont="1" applyFill="1" applyBorder="1"/>
    <xf numFmtId="173" fontId="11" fillId="27" borderId="11" xfId="264" applyNumberFormat="1" applyFont="1" applyFill="1" applyBorder="1"/>
    <xf numFmtId="166" fontId="11" fillId="27" borderId="0" xfId="263" applyNumberFormat="1" applyFont="1" applyFill="1" applyAlignment="1" applyProtection="1"/>
    <xf numFmtId="166" fontId="10" fillId="27" borderId="0" xfId="263" applyNumberFormat="1" applyFont="1" applyFill="1" applyBorder="1" applyAlignment="1">
      <alignment horizontal="left"/>
    </xf>
    <xf numFmtId="166" fontId="11" fillId="27" borderId="0" xfId="263" applyNumberFormat="1" applyFont="1" applyFill="1" applyBorder="1" applyAlignment="1"/>
    <xf numFmtId="167" fontId="11" fillId="27" borderId="0" xfId="263" applyNumberFormat="1" applyFont="1" applyFill="1" applyBorder="1" applyAlignment="1"/>
    <xf numFmtId="164" fontId="11" fillId="27" borderId="0" xfId="276" applyFont="1" applyFill="1" applyAlignment="1">
      <alignment horizontal="center"/>
    </xf>
    <xf numFmtId="164" fontId="11" fillId="27" borderId="0" xfId="276" applyFont="1" applyFill="1" applyAlignment="1"/>
    <xf numFmtId="166" fontId="11" fillId="27" borderId="0" xfId="263" applyNumberFormat="1" applyFont="1" applyFill="1" applyAlignment="1" applyProtection="1">
      <alignment horizontal="right"/>
      <protection locked="0"/>
    </xf>
    <xf numFmtId="164" fontId="33" fillId="27" borderId="0" xfId="276" applyFont="1" applyFill="1" applyBorder="1" applyAlignment="1"/>
    <xf numFmtId="164" fontId="11" fillId="27" borderId="0" xfId="276" applyFont="1" applyFill="1" applyBorder="1" applyAlignment="1"/>
    <xf numFmtId="166" fontId="10" fillId="27" borderId="0" xfId="263" applyNumberFormat="1" applyFont="1" applyFill="1" applyAlignment="1">
      <alignment horizontal="left"/>
    </xf>
    <xf numFmtId="166" fontId="11" fillId="27" borderId="0" xfId="263" applyNumberFormat="1" applyFont="1" applyFill="1" applyAlignment="1">
      <alignment horizontal="left"/>
    </xf>
    <xf numFmtId="173" fontId="11" fillId="27" borderId="30" xfId="264" applyNumberFormat="1" applyFont="1" applyFill="1" applyBorder="1" applyAlignment="1">
      <alignment horizontal="right"/>
    </xf>
    <xf numFmtId="166" fontId="11" fillId="27" borderId="0" xfId="263" applyNumberFormat="1" applyFont="1" applyFill="1" applyAlignment="1">
      <alignment horizontal="right"/>
    </xf>
    <xf numFmtId="164" fontId="10" fillId="27" borderId="0" xfId="276" applyFont="1" applyFill="1" applyBorder="1" applyAlignment="1"/>
    <xf numFmtId="167" fontId="11" fillId="27" borderId="30" xfId="263" applyNumberFormat="1" applyFont="1" applyFill="1" applyBorder="1"/>
    <xf numFmtId="166" fontId="10" fillId="27" borderId="0" xfId="263" applyNumberFormat="1" applyFont="1" applyFill="1" applyAlignment="1">
      <alignment horizontal="right"/>
    </xf>
    <xf numFmtId="166" fontId="11" fillId="27" borderId="0" xfId="263" applyNumberFormat="1" applyFont="1" applyFill="1" applyBorder="1" applyAlignment="1" applyProtection="1">
      <alignment horizontal="right"/>
      <protection locked="0"/>
    </xf>
    <xf numFmtId="166" fontId="11" fillId="27" borderId="0" xfId="263" applyNumberFormat="1" applyFont="1" applyFill="1" applyBorder="1" applyAlignment="1">
      <alignment horizontal="left"/>
    </xf>
    <xf numFmtId="166" fontId="10" fillId="27" borderId="0" xfId="263" applyNumberFormat="1" applyFont="1" applyFill="1" applyAlignment="1" applyProtection="1">
      <alignment horizontal="right"/>
      <protection locked="0"/>
    </xf>
    <xf numFmtId="166" fontId="11" fillId="27" borderId="0" xfId="263" applyNumberFormat="1" applyFont="1" applyFill="1" applyAlignment="1" applyProtection="1">
      <alignment horizontal="right"/>
    </xf>
    <xf numFmtId="166" fontId="11" fillId="27" borderId="0" xfId="263" applyNumberFormat="1" applyFont="1" applyFill="1" applyAlignment="1">
      <alignment horizontal="left"/>
    </xf>
    <xf numFmtId="164" fontId="10" fillId="27" borderId="0" xfId="276" applyFont="1" applyFill="1" applyAlignment="1">
      <alignment horizontal="center"/>
    </xf>
    <xf numFmtId="166" fontId="10" fillId="27" borderId="0" xfId="263" applyNumberFormat="1" applyFont="1" applyFill="1" applyBorder="1" applyAlignment="1">
      <alignment horizontal="center"/>
    </xf>
    <xf numFmtId="166" fontId="10" fillId="27" borderId="0" xfId="263" applyNumberFormat="1" applyFont="1" applyFill="1" applyAlignment="1"/>
    <xf numFmtId="167" fontId="11" fillId="0" borderId="17" xfId="263" applyNumberFormat="1" applyFont="1" applyFill="1" applyBorder="1"/>
    <xf numFmtId="173" fontId="32" fillId="0" borderId="0" xfId="264" applyNumberFormat="1" applyFont="1" applyFill="1" applyBorder="1"/>
    <xf numFmtId="167" fontId="11" fillId="0" borderId="0" xfId="263" applyNumberFormat="1" applyFont="1" applyFill="1" applyBorder="1"/>
    <xf numFmtId="167" fontId="13" fillId="0" borderId="17" xfId="263" applyNumberFormat="1" applyFont="1" applyFill="1" applyBorder="1"/>
    <xf numFmtId="167" fontId="13" fillId="0" borderId="0" xfId="263" applyNumberFormat="1" applyFont="1" applyFill="1" applyBorder="1"/>
    <xf numFmtId="167" fontId="13" fillId="0" borderId="19" xfId="263" applyNumberFormat="1" applyFont="1" applyFill="1" applyBorder="1" applyAlignment="1">
      <alignment horizontal="right"/>
    </xf>
    <xf numFmtId="167" fontId="13" fillId="0" borderId="0" xfId="263" applyNumberFormat="1" applyFont="1" applyFill="1" applyBorder="1" applyAlignment="1">
      <alignment horizontal="right"/>
    </xf>
    <xf numFmtId="167" fontId="11" fillId="0" borderId="0" xfId="263" applyNumberFormat="1" applyFont="1" applyFill="1" applyBorder="1" applyAlignment="1">
      <alignment horizontal="right"/>
    </xf>
    <xf numFmtId="167" fontId="13" fillId="0" borderId="18" xfId="263" applyNumberFormat="1" applyFont="1" applyFill="1" applyBorder="1"/>
    <xf numFmtId="167" fontId="13" fillId="0" borderId="17" xfId="263" applyNumberFormat="1" applyFont="1" applyFill="1" applyBorder="1" applyAlignment="1">
      <alignment horizontal="right"/>
    </xf>
    <xf numFmtId="167" fontId="12" fillId="0" borderId="17" xfId="263" applyNumberFormat="1" applyFont="1" applyFill="1" applyBorder="1" applyAlignment="1">
      <alignment horizontal="right"/>
    </xf>
    <xf numFmtId="167" fontId="12" fillId="0" borderId="0" xfId="263" applyNumberFormat="1" applyFont="1" applyFill="1" applyBorder="1" applyAlignment="1">
      <alignment horizontal="right"/>
    </xf>
    <xf numFmtId="167" fontId="10" fillId="0" borderId="17" xfId="263" applyNumberFormat="1" applyFont="1" applyFill="1" applyBorder="1"/>
    <xf numFmtId="167" fontId="10" fillId="0" borderId="0" xfId="263" applyNumberFormat="1" applyFont="1" applyFill="1" applyBorder="1"/>
    <xf numFmtId="167" fontId="11" fillId="0" borderId="19" xfId="263" applyNumberFormat="1" applyFont="1" applyFill="1" applyBorder="1"/>
    <xf numFmtId="166" fontId="10" fillId="0" borderId="17" xfId="263" applyNumberFormat="1" applyFont="1" applyFill="1" applyBorder="1"/>
    <xf numFmtId="166" fontId="10" fillId="0" borderId="0" xfId="263" applyNumberFormat="1" applyFont="1" applyFill="1" applyBorder="1"/>
    <xf numFmtId="173" fontId="32" fillId="0" borderId="17" xfId="264" applyNumberFormat="1" applyFont="1" applyFill="1" applyBorder="1"/>
    <xf numFmtId="167" fontId="11" fillId="0" borderId="13" xfId="263" applyNumberFormat="1" applyFont="1" applyFill="1" applyBorder="1"/>
    <xf numFmtId="167" fontId="11" fillId="0" borderId="0" xfId="264" applyNumberFormat="1" applyFont="1" applyFill="1" applyBorder="1"/>
    <xf numFmtId="167" fontId="11" fillId="0" borderId="0" xfId="289" applyNumberFormat="1" applyFont="1" applyFill="1" applyBorder="1"/>
    <xf numFmtId="167" fontId="11" fillId="0" borderId="0" xfId="290" applyNumberFormat="1" applyFont="1" applyFill="1" applyBorder="1"/>
    <xf numFmtId="167" fontId="11" fillId="0" borderId="11" xfId="290" applyNumberFormat="1" applyFont="1" applyFill="1" applyBorder="1"/>
    <xf numFmtId="167" fontId="11" fillId="0" borderId="11" xfId="263" applyNumberFormat="1" applyFont="1" applyFill="1" applyBorder="1"/>
    <xf numFmtId="167" fontId="11" fillId="0" borderId="0" xfId="263" applyNumberFormat="1" applyFont="1" applyFill="1" applyProtection="1">
      <protection locked="0"/>
    </xf>
    <xf numFmtId="167" fontId="11" fillId="0" borderId="0" xfId="263" applyNumberFormat="1" applyFont="1" applyFill="1"/>
    <xf numFmtId="167" fontId="11" fillId="0" borderId="16" xfId="263" applyNumberFormat="1" applyFont="1" applyFill="1" applyBorder="1"/>
    <xf numFmtId="41" fontId="11" fillId="0" borderId="0" xfId="264" applyNumberFormat="1" applyFont="1" applyFill="1" applyBorder="1"/>
    <xf numFmtId="41" fontId="14" fillId="0" borderId="0" xfId="264" applyNumberFormat="1" applyFont="1" applyFill="1" applyBorder="1"/>
    <xf numFmtId="171" fontId="11" fillId="0" borderId="0" xfId="264" applyNumberFormat="1" applyFont="1" applyFill="1" applyBorder="1"/>
    <xf numFmtId="174" fontId="11" fillId="0" borderId="12" xfId="264" applyNumberFormat="1" applyFont="1" applyFill="1" applyBorder="1"/>
    <xf numFmtId="174" fontId="10" fillId="0" borderId="0" xfId="263" applyNumberFormat="1" applyFont="1" applyFill="1"/>
    <xf numFmtId="44" fontId="11" fillId="0" borderId="12" xfId="264" applyNumberFormat="1" applyFont="1" applyFill="1" applyBorder="1"/>
    <xf numFmtId="44" fontId="11" fillId="0" borderId="0" xfId="264" applyNumberFormat="1" applyFont="1" applyFill="1"/>
    <xf numFmtId="44" fontId="11" fillId="0" borderId="0" xfId="264" applyFont="1" applyFill="1"/>
    <xf numFmtId="164" fontId="10" fillId="27" borderId="0" xfId="276" applyFont="1" applyFill="1" applyAlignment="1">
      <alignment horizontal="center"/>
    </xf>
    <xf numFmtId="0" fontId="10" fillId="27" borderId="0" xfId="274" applyFont="1" applyFill="1" applyAlignment="1">
      <alignment horizontal="center"/>
    </xf>
    <xf numFmtId="43" fontId="11" fillId="0" borderId="0" xfId="263" applyNumberFormat="1" applyFont="1" applyFill="1"/>
    <xf numFmtId="166" fontId="11" fillId="0" borderId="0" xfId="263" applyNumberFormat="1" applyFont="1" applyFill="1" applyAlignment="1" applyProtection="1">
      <protection locked="0"/>
    </xf>
    <xf numFmtId="166" fontId="11" fillId="0" borderId="0" xfId="263" applyNumberFormat="1" applyFont="1" applyFill="1" applyAlignment="1" applyProtection="1">
      <alignment horizontal="left"/>
      <protection locked="0"/>
    </xf>
    <xf numFmtId="166" fontId="10" fillId="0" borderId="0" xfId="263" applyNumberFormat="1" applyFont="1" applyFill="1" applyAlignment="1" applyProtection="1">
      <protection locked="0"/>
    </xf>
    <xf numFmtId="167" fontId="11" fillId="0" borderId="13" xfId="290" applyNumberFormat="1" applyFont="1" applyFill="1" applyBorder="1"/>
    <xf numFmtId="166" fontId="11" fillId="0" borderId="0" xfId="263" applyNumberFormat="1" applyFont="1" applyFill="1" applyBorder="1" applyAlignment="1" applyProtection="1">
      <protection locked="0"/>
    </xf>
    <xf numFmtId="176" fontId="11" fillId="27" borderId="0" xfId="263" applyNumberFormat="1" applyFont="1" applyFill="1" applyBorder="1"/>
    <xf numFmtId="0" fontId="10" fillId="27" borderId="0" xfId="294" applyFont="1" applyFill="1" applyBorder="1" applyAlignment="1">
      <alignment vertical="center"/>
    </xf>
    <xf numFmtId="164" fontId="10" fillId="27" borderId="0" xfId="276" applyFont="1" applyFill="1" applyAlignment="1">
      <alignment horizontal="center"/>
    </xf>
    <xf numFmtId="0" fontId="11" fillId="0" borderId="0" xfId="294" applyFont="1" applyFill="1" applyAlignment="1">
      <alignment horizontal="left" indent="2"/>
    </xf>
    <xf numFmtId="183" fontId="11" fillId="0" borderId="0" xfId="295" applyNumberFormat="1" applyFont="1" applyFill="1" applyAlignment="1"/>
    <xf numFmtId="166" fontId="10" fillId="27" borderId="0" xfId="263" applyNumberFormat="1" applyFont="1" applyFill="1" applyBorder="1" applyAlignment="1">
      <alignment horizontal="center"/>
    </xf>
    <xf numFmtId="166" fontId="10" fillId="27" borderId="0" xfId="263" applyNumberFormat="1" applyFont="1" applyFill="1" applyBorder="1" applyAlignment="1" applyProtection="1">
      <alignment horizontal="center"/>
    </xf>
    <xf numFmtId="166" fontId="10" fillId="27" borderId="0" xfId="263" applyNumberFormat="1" applyFont="1" applyFill="1" applyBorder="1" applyAlignment="1">
      <alignment horizontal="center"/>
    </xf>
    <xf numFmtId="166" fontId="10" fillId="27" borderId="0" xfId="263" applyNumberFormat="1" applyFont="1" applyFill="1" applyAlignment="1">
      <alignment horizontal="center"/>
    </xf>
    <xf numFmtId="166" fontId="10" fillId="27" borderId="11" xfId="263" applyNumberFormat="1" applyFont="1" applyFill="1" applyBorder="1" applyAlignment="1">
      <alignment horizontal="center"/>
    </xf>
    <xf numFmtId="166" fontId="11" fillId="27" borderId="0" xfId="263" applyNumberFormat="1" applyFont="1" applyFill="1" applyAlignment="1">
      <alignment horizontal="left"/>
    </xf>
    <xf numFmtId="166" fontId="10" fillId="27" borderId="0" xfId="263" applyNumberFormat="1" applyFont="1" applyFill="1" applyAlignment="1">
      <alignment horizontal="left"/>
    </xf>
    <xf numFmtId="164" fontId="10" fillId="27" borderId="0" xfId="276" applyFont="1" applyFill="1" applyAlignment="1">
      <alignment horizontal="center"/>
    </xf>
    <xf numFmtId="164" fontId="10" fillId="27" borderId="0" xfId="276" applyFont="1" applyFill="1" applyBorder="1" applyAlignment="1">
      <alignment horizontal="left"/>
    </xf>
    <xf numFmtId="0" fontId="10" fillId="27" borderId="0" xfId="274" applyFont="1" applyFill="1" applyAlignment="1">
      <alignment horizontal="center"/>
    </xf>
    <xf numFmtId="166" fontId="10" fillId="26" borderId="11" xfId="263" applyNumberFormat="1" applyFont="1" applyFill="1" applyBorder="1" applyAlignment="1">
      <alignment horizontal="center"/>
    </xf>
    <xf numFmtId="0" fontId="10" fillId="27" borderId="0" xfId="294" applyFont="1" applyFill="1" applyAlignment="1">
      <alignment horizontal="center"/>
    </xf>
    <xf numFmtId="0" fontId="10" fillId="27" borderId="0" xfId="296" applyFont="1" applyFill="1" applyAlignment="1">
      <alignment horizontal="center"/>
    </xf>
    <xf numFmtId="0" fontId="10" fillId="27" borderId="0" xfId="295" applyFont="1" applyFill="1" applyAlignment="1">
      <alignment horizontal="center"/>
    </xf>
    <xf numFmtId="0" fontId="10" fillId="27" borderId="11" xfId="295" applyFont="1" applyFill="1" applyBorder="1" applyAlignment="1">
      <alignment horizontal="center" vertical="center"/>
    </xf>
    <xf numFmtId="164" fontId="12" fillId="0" borderId="0" xfId="0" applyFont="1" applyAlignment="1">
      <alignment horizontal="center"/>
    </xf>
    <xf numFmtId="166" fontId="10" fillId="26" borderId="0" xfId="263" applyNumberFormat="1" applyFont="1" applyFill="1" applyBorder="1" applyAlignment="1">
      <alignment horizontal="center"/>
    </xf>
    <xf numFmtId="166" fontId="10" fillId="26" borderId="0" xfId="263" applyNumberFormat="1" applyFont="1" applyFill="1" applyAlignment="1">
      <alignment horizontal="center"/>
    </xf>
  </cellXfs>
  <cellStyles count="297">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omma 2" xfId="290"/>
    <cellStyle name="Currency" xfId="264" builtinId="4"/>
    <cellStyle name="Currency 2" xfId="289"/>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 2" xfId="292"/>
    <cellStyle name="Normal_boardpackage" xfId="274"/>
    <cellStyle name="Normal_Bs1199" xfId="275"/>
    <cellStyle name="Normal_Financial Report-Jun 30 2006 - FAS115" xfId="276"/>
    <cellStyle name="Normal_NonGAAP1" xfId="294"/>
    <cellStyle name="Normal_NonGAAP1_Press Release Stats (4) 2" xfId="296"/>
    <cellStyle name="Normal_Press Release Stats (4)" xfId="295"/>
    <cellStyle name="Note" xfId="277" builtinId="10" customBuiltin="1"/>
    <cellStyle name="Output" xfId="278" builtinId="21" customBuiltin="1"/>
    <cellStyle name="Percent 2" xfId="291"/>
    <cellStyle name="Percent 3" xfId="293"/>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colors>
    <mruColors>
      <color rgb="FFFF33CC"/>
      <color rgb="FF66FF33"/>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71</xdr:row>
      <xdr:rowOff>0</xdr:rowOff>
    </xdr:from>
    <xdr:to>
      <xdr:col>9</xdr:col>
      <xdr:colOff>0</xdr:colOff>
      <xdr:row>71</xdr:row>
      <xdr:rowOff>0</xdr:rowOff>
    </xdr:to>
    <xdr:sp macro="" textlink="">
      <xdr:nvSpPr>
        <xdr:cNvPr id="2" name="Text Box 8"/>
        <xdr:cNvSpPr txBox="1">
          <a:spLocks noChangeArrowheads="1"/>
        </xdr:cNvSpPr>
      </xdr:nvSpPr>
      <xdr:spPr bwMode="auto">
        <a:xfrm>
          <a:off x="647700" y="10429875"/>
          <a:ext cx="41529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0</xdr:col>
      <xdr:colOff>257175</xdr:colOff>
      <xdr:row>47</xdr:row>
      <xdr:rowOff>0</xdr:rowOff>
    </xdr:from>
    <xdr:to>
      <xdr:col>8</xdr:col>
      <xdr:colOff>0</xdr:colOff>
      <xdr:row>47</xdr:row>
      <xdr:rowOff>0</xdr:rowOff>
    </xdr:to>
    <xdr:sp macro="" textlink="">
      <xdr:nvSpPr>
        <xdr:cNvPr id="3" name="Text Box 2"/>
        <xdr:cNvSpPr txBox="1">
          <a:spLocks noChangeArrowheads="1"/>
        </xdr:cNvSpPr>
      </xdr:nvSpPr>
      <xdr:spPr bwMode="auto">
        <a:xfrm>
          <a:off x="257175" y="9391650"/>
          <a:ext cx="90582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35</xdr:row>
      <xdr:rowOff>57150</xdr:rowOff>
    </xdr:from>
    <xdr:to>
      <xdr:col>6</xdr:col>
      <xdr:colOff>38100</xdr:colOff>
      <xdr:row>35</xdr:row>
      <xdr:rowOff>171450</xdr:rowOff>
    </xdr:to>
    <xdr:sp macro="" textlink="">
      <xdr:nvSpPr>
        <xdr:cNvPr id="4" name="Text Box 1"/>
        <xdr:cNvSpPr txBox="1">
          <a:spLocks noChangeArrowheads="1"/>
        </xdr:cNvSpPr>
      </xdr:nvSpPr>
      <xdr:spPr bwMode="auto">
        <a:xfrm>
          <a:off x="7562850" y="6924675"/>
          <a:ext cx="476250" cy="114300"/>
        </a:xfrm>
        <a:prstGeom prst="rect">
          <a:avLst/>
        </a:prstGeom>
        <a:noFill/>
        <a:ln w="9525">
          <a:noFill/>
          <a:miter lim="800000"/>
          <a:headEnd/>
          <a:tailEnd/>
        </a:ln>
      </xdr:spPr>
    </xdr:sp>
    <xdr:clientData/>
  </xdr:twoCellAnchor>
  <xdr:twoCellAnchor>
    <xdr:from>
      <xdr:col>0</xdr:col>
      <xdr:colOff>228600</xdr:colOff>
      <xdr:row>57</xdr:row>
      <xdr:rowOff>0</xdr:rowOff>
    </xdr:from>
    <xdr:to>
      <xdr:col>8</xdr:col>
      <xdr:colOff>0</xdr:colOff>
      <xdr:row>57</xdr:row>
      <xdr:rowOff>0</xdr:rowOff>
    </xdr:to>
    <xdr:sp macro="" textlink="">
      <xdr:nvSpPr>
        <xdr:cNvPr id="5" name="Text Box 2"/>
        <xdr:cNvSpPr txBox="1">
          <a:spLocks noChangeArrowheads="1"/>
        </xdr:cNvSpPr>
      </xdr:nvSpPr>
      <xdr:spPr bwMode="auto">
        <a:xfrm>
          <a:off x="228600" y="11487150"/>
          <a:ext cx="90868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8</xdr:row>
      <xdr:rowOff>9525</xdr:rowOff>
    </xdr:from>
    <xdr:to>
      <xdr:col>4</xdr:col>
      <xdr:colOff>9525</xdr:colOff>
      <xdr:row>8</xdr:row>
      <xdr:rowOff>123825</xdr:rowOff>
    </xdr:to>
    <xdr:sp macro="" textlink="">
      <xdr:nvSpPr>
        <xdr:cNvPr id="6"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7"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8" name="Text Box 1"/>
        <xdr:cNvSpPr txBox="1">
          <a:spLocks noChangeArrowheads="1"/>
        </xdr:cNvSpPr>
      </xdr:nvSpPr>
      <xdr:spPr bwMode="auto">
        <a:xfrm>
          <a:off x="7674643" y="1338513"/>
          <a:ext cx="466225" cy="122321"/>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9"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10"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11"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2</xdr:col>
      <xdr:colOff>733425</xdr:colOff>
      <xdr:row>35</xdr:row>
      <xdr:rowOff>47625</xdr:rowOff>
    </xdr:from>
    <xdr:to>
      <xdr:col>4</xdr:col>
      <xdr:colOff>9525</xdr:colOff>
      <xdr:row>35</xdr:row>
      <xdr:rowOff>171450</xdr:rowOff>
    </xdr:to>
    <xdr:sp macro="" textlink="">
      <xdr:nvSpPr>
        <xdr:cNvPr id="12"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2</xdr:col>
      <xdr:colOff>733425</xdr:colOff>
      <xdr:row>35</xdr:row>
      <xdr:rowOff>9525</xdr:rowOff>
    </xdr:from>
    <xdr:to>
      <xdr:col>4</xdr:col>
      <xdr:colOff>9525</xdr:colOff>
      <xdr:row>35</xdr:row>
      <xdr:rowOff>123825</xdr:rowOff>
    </xdr:to>
    <xdr:sp macro="" textlink="">
      <xdr:nvSpPr>
        <xdr:cNvPr id="13"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35</xdr:row>
      <xdr:rowOff>19050</xdr:rowOff>
    </xdr:from>
    <xdr:to>
      <xdr:col>4</xdr:col>
      <xdr:colOff>981075</xdr:colOff>
      <xdr:row>35</xdr:row>
      <xdr:rowOff>133350</xdr:rowOff>
    </xdr:to>
    <xdr:sp macro="" textlink="">
      <xdr:nvSpPr>
        <xdr:cNvPr id="14"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4</xdr:col>
      <xdr:colOff>873793</xdr:colOff>
      <xdr:row>34</xdr:row>
      <xdr:rowOff>147888</xdr:rowOff>
    </xdr:from>
    <xdr:to>
      <xdr:col>6</xdr:col>
      <xdr:colOff>139868</xdr:colOff>
      <xdr:row>35</xdr:row>
      <xdr:rowOff>51134</xdr:rowOff>
    </xdr:to>
    <xdr:sp macro="" textlink="">
      <xdr:nvSpPr>
        <xdr:cNvPr id="15" name="Text Box 1"/>
        <xdr:cNvSpPr txBox="1">
          <a:spLocks noChangeArrowheads="1"/>
        </xdr:cNvSpPr>
      </xdr:nvSpPr>
      <xdr:spPr bwMode="auto">
        <a:xfrm>
          <a:off x="7674643" y="6786813"/>
          <a:ext cx="466225" cy="131846"/>
        </a:xfrm>
        <a:prstGeom prst="rect">
          <a:avLst/>
        </a:prstGeom>
        <a:noFill/>
        <a:ln w="9525">
          <a:noFill/>
          <a:miter lim="800000"/>
          <a:headEnd/>
          <a:tailEnd/>
        </a:ln>
      </xdr:spPr>
    </xdr:sp>
    <xdr:clientData/>
  </xdr:twoCellAnchor>
  <xdr:twoCellAnchor>
    <xdr:from>
      <xdr:col>2</xdr:col>
      <xdr:colOff>733425</xdr:colOff>
      <xdr:row>35</xdr:row>
      <xdr:rowOff>9525</xdr:rowOff>
    </xdr:from>
    <xdr:to>
      <xdr:col>4</xdr:col>
      <xdr:colOff>9525</xdr:colOff>
      <xdr:row>35</xdr:row>
      <xdr:rowOff>123825</xdr:rowOff>
    </xdr:to>
    <xdr:sp macro="" textlink="">
      <xdr:nvSpPr>
        <xdr:cNvPr id="16"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35</xdr:row>
      <xdr:rowOff>19050</xdr:rowOff>
    </xdr:from>
    <xdr:to>
      <xdr:col>4</xdr:col>
      <xdr:colOff>981075</xdr:colOff>
      <xdr:row>35</xdr:row>
      <xdr:rowOff>133350</xdr:rowOff>
    </xdr:to>
    <xdr:sp macro="" textlink="">
      <xdr:nvSpPr>
        <xdr:cNvPr id="17"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2</xdr:col>
      <xdr:colOff>733425</xdr:colOff>
      <xdr:row>35</xdr:row>
      <xdr:rowOff>47625</xdr:rowOff>
    </xdr:from>
    <xdr:to>
      <xdr:col>4</xdr:col>
      <xdr:colOff>9525</xdr:colOff>
      <xdr:row>35</xdr:row>
      <xdr:rowOff>171450</xdr:rowOff>
    </xdr:to>
    <xdr:sp macro="" textlink="">
      <xdr:nvSpPr>
        <xdr:cNvPr id="18"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0"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1"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6</xdr:col>
      <xdr:colOff>771525</xdr:colOff>
      <xdr:row>35</xdr:row>
      <xdr:rowOff>19050</xdr:rowOff>
    </xdr:from>
    <xdr:to>
      <xdr:col>6</xdr:col>
      <xdr:colOff>981075</xdr:colOff>
      <xdr:row>35</xdr:row>
      <xdr:rowOff>133350</xdr:rowOff>
    </xdr:to>
    <xdr:sp macro="" textlink="">
      <xdr:nvSpPr>
        <xdr:cNvPr id="32" name="Text Box 4"/>
        <xdr:cNvSpPr txBox="1">
          <a:spLocks noChangeArrowheads="1"/>
        </xdr:cNvSpPr>
      </xdr:nvSpPr>
      <xdr:spPr bwMode="auto">
        <a:xfrm>
          <a:off x="7584701" y="6664138"/>
          <a:ext cx="209550" cy="114300"/>
        </a:xfrm>
        <a:prstGeom prst="rect">
          <a:avLst/>
        </a:prstGeom>
        <a:noFill/>
        <a:ln w="9525">
          <a:noFill/>
          <a:miter lim="800000"/>
          <a:headEnd/>
          <a:tailEnd/>
        </a:ln>
      </xdr:spPr>
    </xdr:sp>
    <xdr:clientData/>
  </xdr:twoCellAnchor>
  <xdr:twoCellAnchor>
    <xdr:from>
      <xdr:col>6</xdr:col>
      <xdr:colOff>771525</xdr:colOff>
      <xdr:row>35</xdr:row>
      <xdr:rowOff>19050</xdr:rowOff>
    </xdr:from>
    <xdr:to>
      <xdr:col>6</xdr:col>
      <xdr:colOff>981075</xdr:colOff>
      <xdr:row>35</xdr:row>
      <xdr:rowOff>133350</xdr:rowOff>
    </xdr:to>
    <xdr:sp macro="" textlink="">
      <xdr:nvSpPr>
        <xdr:cNvPr id="33" name="Text Box 4"/>
        <xdr:cNvSpPr txBox="1">
          <a:spLocks noChangeArrowheads="1"/>
        </xdr:cNvSpPr>
      </xdr:nvSpPr>
      <xdr:spPr bwMode="auto">
        <a:xfrm>
          <a:off x="7584701" y="6664138"/>
          <a:ext cx="209550" cy="114300"/>
        </a:xfrm>
        <a:prstGeom prst="rect">
          <a:avLst/>
        </a:prstGeom>
        <a:noFill/>
        <a:ln w="9525">
          <a:noFill/>
          <a:miter lim="800000"/>
          <a:headEnd/>
          <a:tailEnd/>
        </a:ln>
      </xdr:spPr>
    </xdr:sp>
    <xdr:clientData/>
  </xdr:twoCellAnchor>
  <xdr:twoCellAnchor>
    <xdr:from>
      <xdr:col>2</xdr:col>
      <xdr:colOff>733425</xdr:colOff>
      <xdr:row>35</xdr:row>
      <xdr:rowOff>47625</xdr:rowOff>
    </xdr:from>
    <xdr:to>
      <xdr:col>4</xdr:col>
      <xdr:colOff>9525</xdr:colOff>
      <xdr:row>35</xdr:row>
      <xdr:rowOff>171450</xdr:rowOff>
    </xdr:to>
    <xdr:sp macro="" textlink="">
      <xdr:nvSpPr>
        <xdr:cNvPr id="34" name="Text Box 1"/>
        <xdr:cNvSpPr txBox="1">
          <a:spLocks noChangeArrowheads="1"/>
        </xdr:cNvSpPr>
      </xdr:nvSpPr>
      <xdr:spPr bwMode="auto">
        <a:xfrm>
          <a:off x="6336366" y="1437154"/>
          <a:ext cx="486335" cy="123825"/>
        </a:xfrm>
        <a:prstGeom prst="rect">
          <a:avLst/>
        </a:prstGeom>
        <a:noFill/>
        <a:ln w="9525">
          <a:noFill/>
          <a:miter lim="800000"/>
          <a:headEnd/>
          <a:tailEnd/>
        </a:ln>
      </xdr:spPr>
    </xdr:sp>
    <xdr:clientData/>
  </xdr:twoCellAnchor>
  <xdr:twoCellAnchor>
    <xdr:from>
      <xdr:col>2</xdr:col>
      <xdr:colOff>733425</xdr:colOff>
      <xdr:row>35</xdr:row>
      <xdr:rowOff>9525</xdr:rowOff>
    </xdr:from>
    <xdr:to>
      <xdr:col>4</xdr:col>
      <xdr:colOff>9525</xdr:colOff>
      <xdr:row>35</xdr:row>
      <xdr:rowOff>123825</xdr:rowOff>
    </xdr:to>
    <xdr:sp macro="" textlink="">
      <xdr:nvSpPr>
        <xdr:cNvPr id="35" name="Text Box 3"/>
        <xdr:cNvSpPr txBox="1">
          <a:spLocks noChangeArrowheads="1"/>
        </xdr:cNvSpPr>
      </xdr:nvSpPr>
      <xdr:spPr bwMode="auto">
        <a:xfrm>
          <a:off x="6336366" y="1399054"/>
          <a:ext cx="486335" cy="114300"/>
        </a:xfrm>
        <a:prstGeom prst="rect">
          <a:avLst/>
        </a:prstGeom>
        <a:noFill/>
        <a:ln w="9525">
          <a:noFill/>
          <a:miter lim="800000"/>
          <a:headEnd/>
          <a:tailEnd/>
        </a:ln>
      </xdr:spPr>
    </xdr:sp>
    <xdr:clientData/>
  </xdr:twoCellAnchor>
  <xdr:twoCellAnchor>
    <xdr:from>
      <xdr:col>4</xdr:col>
      <xdr:colOff>771525</xdr:colOff>
      <xdr:row>35</xdr:row>
      <xdr:rowOff>19050</xdr:rowOff>
    </xdr:from>
    <xdr:to>
      <xdr:col>4</xdr:col>
      <xdr:colOff>981075</xdr:colOff>
      <xdr:row>35</xdr:row>
      <xdr:rowOff>133350</xdr:rowOff>
    </xdr:to>
    <xdr:sp macro="" textlink="">
      <xdr:nvSpPr>
        <xdr:cNvPr id="36"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4</xdr:col>
      <xdr:colOff>873793</xdr:colOff>
      <xdr:row>34</xdr:row>
      <xdr:rowOff>147888</xdr:rowOff>
    </xdr:from>
    <xdr:to>
      <xdr:col>6</xdr:col>
      <xdr:colOff>139868</xdr:colOff>
      <xdr:row>35</xdr:row>
      <xdr:rowOff>51134</xdr:rowOff>
    </xdr:to>
    <xdr:sp macro="" textlink="">
      <xdr:nvSpPr>
        <xdr:cNvPr id="37" name="Text Box 1"/>
        <xdr:cNvSpPr txBox="1">
          <a:spLocks noChangeArrowheads="1"/>
        </xdr:cNvSpPr>
      </xdr:nvSpPr>
      <xdr:spPr bwMode="auto">
        <a:xfrm>
          <a:off x="7686969" y="1313300"/>
          <a:ext cx="476311" cy="127363"/>
        </a:xfrm>
        <a:prstGeom prst="rect">
          <a:avLst/>
        </a:prstGeom>
        <a:noFill/>
        <a:ln w="9525">
          <a:noFill/>
          <a:miter lim="800000"/>
          <a:headEnd/>
          <a:tailEnd/>
        </a:ln>
      </xdr:spPr>
    </xdr:sp>
    <xdr:clientData/>
  </xdr:twoCellAnchor>
  <xdr:twoCellAnchor>
    <xdr:from>
      <xdr:col>2</xdr:col>
      <xdr:colOff>733425</xdr:colOff>
      <xdr:row>35</xdr:row>
      <xdr:rowOff>9525</xdr:rowOff>
    </xdr:from>
    <xdr:to>
      <xdr:col>4</xdr:col>
      <xdr:colOff>9525</xdr:colOff>
      <xdr:row>35</xdr:row>
      <xdr:rowOff>123825</xdr:rowOff>
    </xdr:to>
    <xdr:sp macro="" textlink="">
      <xdr:nvSpPr>
        <xdr:cNvPr id="38" name="Text Box 3"/>
        <xdr:cNvSpPr txBox="1">
          <a:spLocks noChangeArrowheads="1"/>
        </xdr:cNvSpPr>
      </xdr:nvSpPr>
      <xdr:spPr bwMode="auto">
        <a:xfrm>
          <a:off x="6336366" y="1399054"/>
          <a:ext cx="486335" cy="114300"/>
        </a:xfrm>
        <a:prstGeom prst="rect">
          <a:avLst/>
        </a:prstGeom>
        <a:noFill/>
        <a:ln w="9525">
          <a:noFill/>
          <a:miter lim="800000"/>
          <a:headEnd/>
          <a:tailEnd/>
        </a:ln>
      </xdr:spPr>
    </xdr:sp>
    <xdr:clientData/>
  </xdr:twoCellAnchor>
  <xdr:twoCellAnchor>
    <xdr:from>
      <xdr:col>4</xdr:col>
      <xdr:colOff>771525</xdr:colOff>
      <xdr:row>35</xdr:row>
      <xdr:rowOff>19050</xdr:rowOff>
    </xdr:from>
    <xdr:to>
      <xdr:col>4</xdr:col>
      <xdr:colOff>981075</xdr:colOff>
      <xdr:row>35</xdr:row>
      <xdr:rowOff>133350</xdr:rowOff>
    </xdr:to>
    <xdr:sp macro="" textlink="">
      <xdr:nvSpPr>
        <xdr:cNvPr id="39"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2</xdr:col>
      <xdr:colOff>733425</xdr:colOff>
      <xdr:row>35</xdr:row>
      <xdr:rowOff>47625</xdr:rowOff>
    </xdr:from>
    <xdr:to>
      <xdr:col>4</xdr:col>
      <xdr:colOff>9525</xdr:colOff>
      <xdr:row>35</xdr:row>
      <xdr:rowOff>171450</xdr:rowOff>
    </xdr:to>
    <xdr:sp macro="" textlink="">
      <xdr:nvSpPr>
        <xdr:cNvPr id="40" name="Text Box 1"/>
        <xdr:cNvSpPr txBox="1">
          <a:spLocks noChangeArrowheads="1"/>
        </xdr:cNvSpPr>
      </xdr:nvSpPr>
      <xdr:spPr bwMode="auto">
        <a:xfrm>
          <a:off x="6336366" y="1437154"/>
          <a:ext cx="486335" cy="123825"/>
        </a:xfrm>
        <a:prstGeom prst="rect">
          <a:avLst/>
        </a:prstGeom>
        <a:noFill/>
        <a:ln w="9525">
          <a:noFill/>
          <a:miter lim="800000"/>
          <a:headEnd/>
          <a:tailEnd/>
        </a:ln>
      </xdr:spPr>
    </xdr:sp>
    <xdr:clientData/>
  </xdr:twoCellAnchor>
  <xdr:twoCellAnchor>
    <xdr:from>
      <xdr:col>6</xdr:col>
      <xdr:colOff>771525</xdr:colOff>
      <xdr:row>35</xdr:row>
      <xdr:rowOff>19050</xdr:rowOff>
    </xdr:from>
    <xdr:to>
      <xdr:col>6</xdr:col>
      <xdr:colOff>981075</xdr:colOff>
      <xdr:row>35</xdr:row>
      <xdr:rowOff>133350</xdr:rowOff>
    </xdr:to>
    <xdr:sp macro="" textlink="">
      <xdr:nvSpPr>
        <xdr:cNvPr id="41" name="Text Box 4"/>
        <xdr:cNvSpPr txBox="1">
          <a:spLocks noChangeArrowheads="1"/>
        </xdr:cNvSpPr>
      </xdr:nvSpPr>
      <xdr:spPr bwMode="auto">
        <a:xfrm>
          <a:off x="8794937" y="1408579"/>
          <a:ext cx="209550" cy="114300"/>
        </a:xfrm>
        <a:prstGeom prst="rect">
          <a:avLst/>
        </a:prstGeom>
        <a:noFill/>
        <a:ln w="9525">
          <a:noFill/>
          <a:miter lim="800000"/>
          <a:headEnd/>
          <a:tailEnd/>
        </a:ln>
      </xdr:spPr>
    </xdr:sp>
    <xdr:clientData/>
  </xdr:twoCellAnchor>
  <xdr:twoCellAnchor>
    <xdr:from>
      <xdr:col>6</xdr:col>
      <xdr:colOff>771525</xdr:colOff>
      <xdr:row>35</xdr:row>
      <xdr:rowOff>19050</xdr:rowOff>
    </xdr:from>
    <xdr:to>
      <xdr:col>6</xdr:col>
      <xdr:colOff>981075</xdr:colOff>
      <xdr:row>35</xdr:row>
      <xdr:rowOff>133350</xdr:rowOff>
    </xdr:to>
    <xdr:sp macro="" textlink="">
      <xdr:nvSpPr>
        <xdr:cNvPr id="42" name="Text Box 4"/>
        <xdr:cNvSpPr txBox="1">
          <a:spLocks noChangeArrowheads="1"/>
        </xdr:cNvSpPr>
      </xdr:nvSpPr>
      <xdr:spPr bwMode="auto">
        <a:xfrm>
          <a:off x="8794937" y="1408579"/>
          <a:ext cx="209550" cy="1143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8</xdr:row>
      <xdr:rowOff>9525</xdr:rowOff>
    </xdr:from>
    <xdr:to>
      <xdr:col>4</xdr:col>
      <xdr:colOff>9525</xdr:colOff>
      <xdr:row>8</xdr:row>
      <xdr:rowOff>123825</xdr:rowOff>
    </xdr:to>
    <xdr:sp macro="" textlink="">
      <xdr:nvSpPr>
        <xdr:cNvPr id="2" name="Text Box 3"/>
        <xdr:cNvSpPr txBox="1">
          <a:spLocks noChangeArrowheads="1"/>
        </xdr:cNvSpPr>
      </xdr:nvSpPr>
      <xdr:spPr bwMode="auto">
        <a:xfrm>
          <a:off x="6629400" y="1438275"/>
          <a:ext cx="50482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 name="Text Box 4"/>
        <xdr:cNvSpPr txBox="1">
          <a:spLocks noChangeArrowheads="1"/>
        </xdr:cNvSpPr>
      </xdr:nvSpPr>
      <xdr:spPr bwMode="auto">
        <a:xfrm>
          <a:off x="7896225" y="144780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4" name="Text Box 1"/>
        <xdr:cNvSpPr txBox="1">
          <a:spLocks noChangeArrowheads="1"/>
        </xdr:cNvSpPr>
      </xdr:nvSpPr>
      <xdr:spPr bwMode="auto">
        <a:xfrm>
          <a:off x="6629400" y="1476375"/>
          <a:ext cx="504825" cy="123825"/>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7"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8"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9"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4</xdr:col>
      <xdr:colOff>851381</xdr:colOff>
      <xdr:row>8</xdr:row>
      <xdr:rowOff>69448</xdr:rowOff>
    </xdr:from>
    <xdr:to>
      <xdr:col>6</xdr:col>
      <xdr:colOff>117456</xdr:colOff>
      <xdr:row>8</xdr:row>
      <xdr:rowOff>196811</xdr:rowOff>
    </xdr:to>
    <xdr:sp macro="" textlink="">
      <xdr:nvSpPr>
        <xdr:cNvPr id="10" name="Text Box 1"/>
        <xdr:cNvSpPr txBox="1">
          <a:spLocks noChangeArrowheads="1"/>
        </xdr:cNvSpPr>
      </xdr:nvSpPr>
      <xdr:spPr bwMode="auto">
        <a:xfrm>
          <a:off x="7967116" y="1458977"/>
          <a:ext cx="487516" cy="127363"/>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11"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12"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13"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14" name="Text Box 4"/>
        <xdr:cNvSpPr txBox="1">
          <a:spLocks noChangeArrowheads="1"/>
        </xdr:cNvSpPr>
      </xdr:nvSpPr>
      <xdr:spPr bwMode="auto">
        <a:xfrm>
          <a:off x="8772525" y="1428750"/>
          <a:ext cx="20955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15" name="Text Box 4"/>
        <xdr:cNvSpPr txBox="1">
          <a:spLocks noChangeArrowheads="1"/>
        </xdr:cNvSpPr>
      </xdr:nvSpPr>
      <xdr:spPr bwMode="auto">
        <a:xfrm>
          <a:off x="8772525" y="1428750"/>
          <a:ext cx="209550" cy="1143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80</xdr:row>
      <xdr:rowOff>114301</xdr:rowOff>
    </xdr:from>
    <xdr:to>
      <xdr:col>5</xdr:col>
      <xdr:colOff>78441</xdr:colOff>
      <xdr:row>93</xdr:row>
      <xdr:rowOff>22412</xdr:rowOff>
    </xdr:to>
    <xdr:sp macro="" textlink="">
      <xdr:nvSpPr>
        <xdr:cNvPr id="2" name="Text Box 1"/>
        <xdr:cNvSpPr txBox="1">
          <a:spLocks noChangeArrowheads="1"/>
        </xdr:cNvSpPr>
      </xdr:nvSpPr>
      <xdr:spPr bwMode="auto">
        <a:xfrm>
          <a:off x="220756" y="12093389"/>
          <a:ext cx="8553450" cy="1947582"/>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of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WINNT/Profiles/salernoj/Local%20Settings/Temporary%20Internet%20Files/OLKC/0702%20NB%20&amp;%20Seg%20only%20resul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1stQTRFCST/1Q01FC%20TechSvcs67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WINDOWS/TEMP/Consol%20Income%20Stm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00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1stQTRFCST/1Q01FC%20TechSvcs67000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pageSetUpPr fitToPage="1"/>
  </sheetPr>
  <dimension ref="A1:H64"/>
  <sheetViews>
    <sheetView showGridLines="0" tabSelected="1" zoomScale="85" zoomScaleNormal="85" zoomScaleSheetLayoutView="80" workbookViewId="0">
      <selection sqref="A1:H1"/>
    </sheetView>
  </sheetViews>
  <sheetFormatPr defaultColWidth="13.1640625" defaultRowHeight="12.75"/>
  <cols>
    <col min="1" max="1" width="91.1640625" style="1" customWidth="1"/>
    <col min="2" max="2" width="1.83203125" style="13" customWidth="1"/>
    <col min="3" max="3" width="18.83203125" style="2" customWidth="1"/>
    <col min="4" max="4" width="1.83203125" style="1" customWidth="1"/>
    <col min="5" max="5" width="18.83203125" style="2" customWidth="1"/>
    <col min="6" max="6" width="1.83203125" style="1" customWidth="1"/>
    <col min="7" max="7" width="18.83203125" style="2" customWidth="1"/>
    <col min="8" max="8" width="1.83203125" style="21" customWidth="1"/>
    <col min="9" max="16384" width="13.1640625" style="1"/>
  </cols>
  <sheetData>
    <row r="1" spans="1:8" ht="12.95" customHeight="1">
      <c r="A1" s="329" t="s">
        <v>59</v>
      </c>
      <c r="B1" s="329"/>
      <c r="C1" s="329"/>
      <c r="D1" s="329"/>
      <c r="E1" s="329"/>
      <c r="F1" s="329"/>
      <c r="G1" s="329"/>
      <c r="H1" s="329"/>
    </row>
    <row r="2" spans="1:8" ht="12.95" customHeight="1">
      <c r="A2" s="330" t="s">
        <v>126</v>
      </c>
      <c r="B2" s="330"/>
      <c r="C2" s="330"/>
      <c r="D2" s="330"/>
      <c r="E2" s="330"/>
      <c r="F2" s="330"/>
      <c r="G2" s="330"/>
      <c r="H2" s="330"/>
    </row>
    <row r="3" spans="1:8" ht="12.95" customHeight="1">
      <c r="A3" s="330" t="s">
        <v>51</v>
      </c>
      <c r="B3" s="330"/>
      <c r="C3" s="330"/>
      <c r="D3" s="330"/>
      <c r="E3" s="330"/>
      <c r="F3" s="330"/>
      <c r="G3" s="330"/>
      <c r="H3" s="330"/>
    </row>
    <row r="4" spans="1:8" ht="12.95" customHeight="1">
      <c r="A4" s="330" t="s">
        <v>52</v>
      </c>
      <c r="B4" s="330"/>
      <c r="C4" s="330"/>
      <c r="D4" s="330"/>
      <c r="E4" s="330"/>
      <c r="F4" s="330"/>
      <c r="G4" s="330"/>
      <c r="H4" s="330"/>
    </row>
    <row r="5" spans="1:8" ht="12.95" customHeight="1">
      <c r="A5" s="251"/>
      <c r="B5" s="251"/>
      <c r="C5" s="251"/>
      <c r="D5" s="251"/>
      <c r="E5" s="251"/>
      <c r="F5" s="251"/>
      <c r="G5" s="251"/>
      <c r="H5" s="92"/>
    </row>
    <row r="6" spans="1:8">
      <c r="A6" s="212"/>
      <c r="B6" s="212"/>
      <c r="C6" s="331" t="s">
        <v>85</v>
      </c>
      <c r="D6" s="331"/>
      <c r="E6" s="331"/>
      <c r="F6" s="331"/>
      <c r="G6" s="331"/>
      <c r="H6" s="92"/>
    </row>
    <row r="7" spans="1:8" ht="14.25" customHeight="1">
      <c r="A7" s="49"/>
      <c r="B7" s="210"/>
      <c r="C7" s="252"/>
      <c r="D7" s="252"/>
      <c r="E7" s="252"/>
      <c r="F7" s="252"/>
      <c r="G7" s="252"/>
      <c r="H7" s="252"/>
    </row>
    <row r="8" spans="1:8" ht="13.5" customHeight="1">
      <c r="A8" s="49"/>
      <c r="B8" s="210"/>
      <c r="C8" s="277" t="s">
        <v>241</v>
      </c>
      <c r="D8" s="92"/>
      <c r="E8" s="277" t="s">
        <v>1</v>
      </c>
      <c r="F8" s="92"/>
      <c r="G8" s="277" t="s">
        <v>241</v>
      </c>
      <c r="H8" s="47"/>
    </row>
    <row r="9" spans="1:8" ht="16.5" customHeight="1">
      <c r="A9" s="49"/>
      <c r="B9" s="210"/>
      <c r="C9" s="93" t="s">
        <v>242</v>
      </c>
      <c r="D9" s="94"/>
      <c r="E9" s="93" t="s">
        <v>145</v>
      </c>
      <c r="F9" s="94"/>
      <c r="G9" s="93" t="s">
        <v>145</v>
      </c>
      <c r="H9" s="95"/>
    </row>
    <row r="10" spans="1:8" ht="17.25" customHeight="1">
      <c r="A10" s="73" t="s">
        <v>220</v>
      </c>
      <c r="B10" s="210"/>
      <c r="C10" s="62"/>
      <c r="D10" s="147"/>
      <c r="E10" s="62"/>
      <c r="F10" s="276"/>
      <c r="G10" s="276"/>
      <c r="H10" s="147"/>
    </row>
    <row r="11" spans="1:8" ht="17.25" customHeight="1">
      <c r="A11" s="49" t="s">
        <v>19</v>
      </c>
      <c r="B11" s="210"/>
      <c r="C11" s="253">
        <v>666</v>
      </c>
      <c r="D11" s="96"/>
      <c r="E11" s="253">
        <v>698</v>
      </c>
      <c r="F11" s="96"/>
      <c r="G11" s="254">
        <v>683</v>
      </c>
      <c r="H11" s="96"/>
    </row>
    <row r="12" spans="1:8" ht="17.25" customHeight="1">
      <c r="A12" s="278" t="s">
        <v>80</v>
      </c>
      <c r="B12" s="211"/>
      <c r="C12" s="149"/>
      <c r="D12" s="133"/>
      <c r="E12" s="149"/>
      <c r="F12" s="133"/>
      <c r="G12" s="133"/>
      <c r="H12" s="133"/>
    </row>
    <row r="13" spans="1:8" ht="17.25" customHeight="1">
      <c r="A13" s="49" t="s">
        <v>134</v>
      </c>
      <c r="B13" s="211"/>
      <c r="C13" s="150">
        <v>-306</v>
      </c>
      <c r="D13" s="48"/>
      <c r="E13" s="150">
        <v>-324</v>
      </c>
      <c r="F13" s="48"/>
      <c r="G13" s="48">
        <v>-309</v>
      </c>
      <c r="H13" s="48"/>
    </row>
    <row r="14" spans="1:8" ht="17.25" customHeight="1">
      <c r="A14" s="49" t="s">
        <v>31</v>
      </c>
      <c r="B14" s="211"/>
      <c r="C14" s="150">
        <v>-84</v>
      </c>
      <c r="D14" s="48"/>
      <c r="E14" s="150">
        <v>-93</v>
      </c>
      <c r="F14" s="48"/>
      <c r="G14" s="48">
        <v>-93</v>
      </c>
      <c r="H14" s="48"/>
    </row>
    <row r="15" spans="1:8" ht="17.25" customHeight="1">
      <c r="A15" s="49" t="s">
        <v>20</v>
      </c>
      <c r="B15" s="211"/>
      <c r="C15" s="151">
        <f>SUM(C13:C14)</f>
        <v>-390</v>
      </c>
      <c r="D15" s="109"/>
      <c r="E15" s="297">
        <f>SUM(E13:E14)</f>
        <v>-417</v>
      </c>
      <c r="F15" s="283"/>
      <c r="G15" s="297">
        <f>SUM(G13:G14)</f>
        <v>-402</v>
      </c>
      <c r="H15" s="48"/>
    </row>
    <row r="16" spans="1:8" ht="17.25" customHeight="1">
      <c r="A16" s="49" t="s">
        <v>137</v>
      </c>
      <c r="B16" s="210"/>
      <c r="C16" s="152"/>
      <c r="D16" s="134"/>
      <c r="E16" s="298"/>
      <c r="F16" s="298"/>
      <c r="G16" s="298"/>
      <c r="H16" s="134"/>
    </row>
    <row r="17" spans="1:8" ht="17.25" customHeight="1">
      <c r="A17" s="49" t="s">
        <v>100</v>
      </c>
      <c r="B17" s="210"/>
      <c r="C17" s="152">
        <f>+C15+C11</f>
        <v>276</v>
      </c>
      <c r="D17" s="134"/>
      <c r="E17" s="299">
        <f>+E15+E11</f>
        <v>281</v>
      </c>
      <c r="F17" s="298"/>
      <c r="G17" s="298">
        <v>281</v>
      </c>
      <c r="H17" s="134"/>
    </row>
    <row r="18" spans="1:8" ht="17.25" customHeight="1">
      <c r="A18" s="49"/>
      <c r="B18" s="210"/>
      <c r="C18" s="152"/>
      <c r="D18" s="134"/>
      <c r="E18" s="299"/>
      <c r="F18" s="298"/>
      <c r="G18" s="298"/>
      <c r="H18" s="134"/>
    </row>
    <row r="19" spans="1:8" ht="17.25" customHeight="1">
      <c r="A19" s="49" t="s">
        <v>221</v>
      </c>
      <c r="B19" s="210"/>
      <c r="C19" s="150">
        <v>90</v>
      </c>
      <c r="D19" s="48"/>
      <c r="E19" s="300">
        <v>91</v>
      </c>
      <c r="F19" s="281"/>
      <c r="G19" s="281">
        <v>89</v>
      </c>
      <c r="H19" s="48"/>
    </row>
    <row r="20" spans="1:8" ht="17.25" customHeight="1">
      <c r="A20" s="49" t="s">
        <v>222</v>
      </c>
      <c r="B20" s="210"/>
      <c r="C20" s="153">
        <v>45</v>
      </c>
      <c r="D20" s="48"/>
      <c r="E20" s="301">
        <v>48</v>
      </c>
      <c r="F20" s="281"/>
      <c r="G20" s="302">
        <v>43</v>
      </c>
      <c r="H20" s="48"/>
    </row>
    <row r="21" spans="1:8" s="8" customFormat="1" ht="17.25" customHeight="1">
      <c r="A21" s="73"/>
      <c r="B21" s="73"/>
      <c r="C21" s="154"/>
      <c r="D21" s="135"/>
      <c r="E21" s="42"/>
      <c r="F21" s="42"/>
      <c r="G21" s="42"/>
      <c r="H21" s="122"/>
    </row>
    <row r="22" spans="1:8" s="8" customFormat="1" ht="17.25" customHeight="1">
      <c r="A22" s="73" t="s">
        <v>223</v>
      </c>
      <c r="B22" s="211"/>
      <c r="C22" s="155"/>
      <c r="D22" s="122"/>
      <c r="E22" s="292"/>
      <c r="F22" s="292"/>
      <c r="G22" s="292"/>
      <c r="H22" s="122"/>
    </row>
    <row r="23" spans="1:8" s="8" customFormat="1" ht="17.25" customHeight="1">
      <c r="A23" s="73" t="s">
        <v>53</v>
      </c>
      <c r="B23" s="211"/>
      <c r="C23" s="153">
        <f>+C17+C19+C20</f>
        <v>411</v>
      </c>
      <c r="D23" s="109"/>
      <c r="E23" s="302">
        <f>SUM(E17:E20)</f>
        <v>420</v>
      </c>
      <c r="F23" s="283"/>
      <c r="G23" s="302">
        <f>SUM(G17:G20)</f>
        <v>413</v>
      </c>
      <c r="H23" s="48"/>
    </row>
    <row r="24" spans="1:8" ht="17.25" customHeight="1">
      <c r="A24" s="73" t="s">
        <v>224</v>
      </c>
      <c r="B24" s="255"/>
      <c r="C24" s="136"/>
      <c r="D24" s="136"/>
      <c r="E24" s="303"/>
      <c r="F24" s="303"/>
      <c r="G24" s="303"/>
      <c r="H24" s="242"/>
    </row>
    <row r="25" spans="1:8" ht="17.25" customHeight="1">
      <c r="A25" s="49" t="s">
        <v>22</v>
      </c>
      <c r="B25" s="255"/>
      <c r="C25" s="150">
        <v>112</v>
      </c>
      <c r="D25" s="48"/>
      <c r="E25" s="300">
        <v>113</v>
      </c>
      <c r="F25" s="281"/>
      <c r="G25" s="281">
        <v>112</v>
      </c>
      <c r="H25" s="48"/>
    </row>
    <row r="26" spans="1:8" ht="17.25" customHeight="1">
      <c r="A26" s="49" t="s">
        <v>23</v>
      </c>
      <c r="B26" s="210"/>
      <c r="C26" s="150">
        <v>6</v>
      </c>
      <c r="D26" s="50"/>
      <c r="E26" s="300">
        <v>9</v>
      </c>
      <c r="F26" s="304"/>
      <c r="G26" s="304">
        <v>5</v>
      </c>
      <c r="H26" s="48"/>
    </row>
    <row r="27" spans="1:8" ht="17.25" customHeight="1">
      <c r="A27" s="49" t="s">
        <v>24</v>
      </c>
      <c r="B27" s="210"/>
      <c r="C27" s="150">
        <v>26</v>
      </c>
      <c r="D27" s="50"/>
      <c r="E27" s="300">
        <v>28</v>
      </c>
      <c r="F27" s="304"/>
      <c r="G27" s="304">
        <v>27</v>
      </c>
      <c r="H27" s="48"/>
    </row>
    <row r="28" spans="1:8" ht="17.25" customHeight="1">
      <c r="A28" s="49" t="s">
        <v>25</v>
      </c>
      <c r="B28" s="210"/>
      <c r="C28" s="150">
        <v>22</v>
      </c>
      <c r="D28" s="48"/>
      <c r="E28" s="300">
        <v>23</v>
      </c>
      <c r="F28" s="281"/>
      <c r="G28" s="281">
        <v>19</v>
      </c>
      <c r="H28" s="48"/>
    </row>
    <row r="29" spans="1:8" ht="17.25" customHeight="1">
      <c r="A29" s="49" t="s">
        <v>27</v>
      </c>
      <c r="B29" s="210"/>
      <c r="C29" s="150">
        <v>17</v>
      </c>
      <c r="D29" s="50"/>
      <c r="E29" s="300">
        <v>15</v>
      </c>
      <c r="F29" s="304"/>
      <c r="G29" s="304">
        <v>17</v>
      </c>
      <c r="H29" s="48"/>
    </row>
    <row r="30" spans="1:8" ht="17.25" customHeight="1">
      <c r="A30" s="49" t="s">
        <v>26</v>
      </c>
      <c r="B30" s="210"/>
      <c r="C30" s="150">
        <v>23</v>
      </c>
      <c r="D30" s="50"/>
      <c r="E30" s="300">
        <v>22</v>
      </c>
      <c r="F30" s="304"/>
      <c r="G30" s="304">
        <v>23</v>
      </c>
      <c r="H30" s="48"/>
    </row>
    <row r="31" spans="1:8" ht="17.25" customHeight="1">
      <c r="A31" s="2" t="s">
        <v>47</v>
      </c>
      <c r="B31" s="317"/>
      <c r="C31" s="300">
        <v>9</v>
      </c>
      <c r="D31" s="50"/>
      <c r="E31" s="300">
        <v>9</v>
      </c>
      <c r="F31" s="304"/>
      <c r="G31" s="304">
        <v>9</v>
      </c>
      <c r="H31" s="48"/>
    </row>
    <row r="32" spans="1:8" ht="18" customHeight="1">
      <c r="A32" s="2" t="s">
        <v>129</v>
      </c>
      <c r="B32" s="317"/>
      <c r="C32" s="300">
        <v>2</v>
      </c>
      <c r="D32" s="304"/>
      <c r="E32" s="300">
        <v>1</v>
      </c>
      <c r="F32" s="304"/>
      <c r="G32" s="304">
        <v>5</v>
      </c>
      <c r="H32" s="48"/>
    </row>
    <row r="33" spans="1:8" ht="17.25" customHeight="1">
      <c r="A33" s="2" t="s">
        <v>244</v>
      </c>
      <c r="B33" s="317"/>
      <c r="C33" s="300">
        <v>9</v>
      </c>
      <c r="D33" s="304"/>
      <c r="E33" s="300">
        <v>0</v>
      </c>
      <c r="F33" s="304"/>
      <c r="G33" s="304">
        <v>0</v>
      </c>
      <c r="H33" s="48"/>
    </row>
    <row r="34" spans="1:8" ht="17.25" customHeight="1">
      <c r="A34" s="2" t="s">
        <v>44</v>
      </c>
      <c r="B34" s="318"/>
      <c r="C34" s="300">
        <v>14</v>
      </c>
      <c r="D34" s="283"/>
      <c r="E34" s="300">
        <v>39</v>
      </c>
      <c r="F34" s="283"/>
      <c r="G34" s="281">
        <v>13</v>
      </c>
      <c r="H34" s="48"/>
    </row>
    <row r="35" spans="1:8" s="8" customFormat="1" ht="17.25" customHeight="1">
      <c r="A35" s="2" t="s">
        <v>48</v>
      </c>
      <c r="B35" s="319"/>
      <c r="C35" s="320">
        <f>SUM(C25:C34)</f>
        <v>240</v>
      </c>
      <c r="D35" s="281"/>
      <c r="E35" s="320">
        <f>SUM(E25:E34)</f>
        <v>259</v>
      </c>
      <c r="F35" s="281"/>
      <c r="G35" s="320">
        <f>SUM(G25:G34)</f>
        <v>230</v>
      </c>
      <c r="H35" s="48"/>
    </row>
    <row r="36" spans="1:8" s="8" customFormat="1" ht="9.75" customHeight="1">
      <c r="A36" s="2"/>
      <c r="B36" s="319"/>
      <c r="C36" s="281"/>
      <c r="D36" s="281"/>
      <c r="E36" s="281"/>
      <c r="F36" s="281"/>
      <c r="G36" s="281"/>
      <c r="H36" s="48"/>
    </row>
    <row r="37" spans="1:8" s="3" customFormat="1" ht="17.25" customHeight="1">
      <c r="A37" s="295" t="s">
        <v>33</v>
      </c>
      <c r="B37" s="321"/>
      <c r="C37" s="281">
        <f>C23-C35</f>
        <v>171</v>
      </c>
      <c r="D37" s="281"/>
      <c r="E37" s="281">
        <f>E23-E35</f>
        <v>161</v>
      </c>
      <c r="F37" s="281"/>
      <c r="G37" s="281">
        <f>G23-G35</f>
        <v>183</v>
      </c>
      <c r="H37" s="48"/>
    </row>
    <row r="38" spans="1:8" s="3" customFormat="1" ht="9.75" customHeight="1">
      <c r="A38" s="21"/>
      <c r="B38" s="321"/>
      <c r="C38" s="281"/>
      <c r="D38" s="281"/>
      <c r="E38" s="281"/>
      <c r="F38" s="281"/>
      <c r="G38" s="281"/>
      <c r="H38" s="48"/>
    </row>
    <row r="39" spans="1:8" ht="17.25" customHeight="1">
      <c r="A39" s="2" t="s">
        <v>107</v>
      </c>
      <c r="B39" s="317"/>
      <c r="C39" s="304">
        <v>2</v>
      </c>
      <c r="D39" s="50"/>
      <c r="E39" s="304">
        <v>3</v>
      </c>
      <c r="F39" s="304"/>
      <c r="G39" s="304">
        <v>2</v>
      </c>
      <c r="H39" s="48"/>
    </row>
    <row r="40" spans="1:8" ht="17.25" customHeight="1">
      <c r="A40" s="2" t="s">
        <v>108</v>
      </c>
      <c r="B40" s="317"/>
      <c r="C40" s="281">
        <v>-24</v>
      </c>
      <c r="D40" s="48"/>
      <c r="E40" s="281">
        <v>-26</v>
      </c>
      <c r="F40" s="281"/>
      <c r="G40" s="281">
        <v>-32</v>
      </c>
      <c r="H40" s="48"/>
    </row>
    <row r="41" spans="1:8" ht="17.25" customHeight="1">
      <c r="A41" s="2" t="s">
        <v>99</v>
      </c>
      <c r="B41" s="317"/>
      <c r="C41" s="281">
        <v>-12</v>
      </c>
      <c r="D41" s="48"/>
      <c r="E41" s="281">
        <v>-18</v>
      </c>
      <c r="F41" s="281"/>
      <c r="G41" s="281">
        <v>0</v>
      </c>
      <c r="H41" s="48"/>
    </row>
    <row r="42" spans="1:8" ht="17.25" customHeight="1">
      <c r="A42" s="2" t="s">
        <v>248</v>
      </c>
      <c r="B42" s="317"/>
      <c r="C42" s="281">
        <v>0</v>
      </c>
      <c r="D42" s="48"/>
      <c r="E42" s="281">
        <v>0</v>
      </c>
      <c r="F42" s="281"/>
      <c r="G42" s="281">
        <v>-1</v>
      </c>
      <c r="H42" s="48"/>
    </row>
    <row r="43" spans="1:8" ht="17.25" customHeight="1">
      <c r="A43" s="49" t="s">
        <v>172</v>
      </c>
      <c r="B43" s="210"/>
      <c r="C43" s="48">
        <v>0</v>
      </c>
      <c r="D43" s="48"/>
      <c r="E43" s="281">
        <v>1</v>
      </c>
      <c r="F43" s="281"/>
      <c r="G43" s="281">
        <v>0</v>
      </c>
      <c r="H43" s="48"/>
    </row>
    <row r="44" spans="1:8" ht="4.5" customHeight="1">
      <c r="A44" s="49"/>
      <c r="B44" s="212"/>
      <c r="C44" s="49"/>
      <c r="D44" s="49"/>
      <c r="F44" s="2"/>
      <c r="H44" s="133"/>
    </row>
    <row r="45" spans="1:8" ht="17.25" customHeight="1">
      <c r="A45" s="73" t="s">
        <v>42</v>
      </c>
      <c r="B45" s="210"/>
      <c r="C45" s="140">
        <f>SUM(C37:C44)</f>
        <v>137</v>
      </c>
      <c r="D45" s="48"/>
      <c r="E45" s="305">
        <f>SUM(E37:E44)</f>
        <v>121</v>
      </c>
      <c r="F45" s="281"/>
      <c r="G45" s="305">
        <f>SUM(G37:G44)</f>
        <v>152</v>
      </c>
      <c r="H45" s="48"/>
    </row>
    <row r="46" spans="1:8" s="8" customFormat="1" ht="17.25" customHeight="1">
      <c r="A46" s="49" t="s">
        <v>34</v>
      </c>
      <c r="B46" s="210"/>
      <c r="C46" s="81">
        <v>53</v>
      </c>
      <c r="D46" s="109"/>
      <c r="E46" s="302">
        <v>40</v>
      </c>
      <c r="F46" s="283"/>
      <c r="G46" s="302">
        <v>49</v>
      </c>
      <c r="H46" s="48"/>
    </row>
    <row r="47" spans="1:8" s="8" customFormat="1" ht="17.25" customHeight="1">
      <c r="A47" s="73" t="s">
        <v>120</v>
      </c>
      <c r="B47" s="213"/>
      <c r="C47" s="141">
        <f>C45-C46</f>
        <v>84</v>
      </c>
      <c r="D47" s="137"/>
      <c r="E47" s="306">
        <f>E45-E46</f>
        <v>81</v>
      </c>
      <c r="F47" s="307"/>
      <c r="G47" s="306">
        <f>G45-G46</f>
        <v>103</v>
      </c>
      <c r="H47" s="141"/>
    </row>
    <row r="48" spans="1:8" s="8" customFormat="1" ht="8.25" customHeight="1">
      <c r="A48" s="73"/>
      <c r="B48" s="211"/>
      <c r="C48" s="142"/>
      <c r="D48" s="145"/>
      <c r="E48" s="308"/>
      <c r="F48" s="29"/>
      <c r="G48" s="308"/>
      <c r="H48" s="142"/>
    </row>
    <row r="49" spans="1:8" s="8" customFormat="1" ht="17.25" customHeight="1">
      <c r="A49" s="49" t="s">
        <v>216</v>
      </c>
      <c r="B49" s="210"/>
      <c r="C49" s="81">
        <v>1</v>
      </c>
      <c r="D49" s="128"/>
      <c r="E49" s="302">
        <v>1</v>
      </c>
      <c r="F49" s="29"/>
      <c r="G49" s="302">
        <v>1</v>
      </c>
      <c r="H49" s="48"/>
    </row>
    <row r="50" spans="1:8" s="8" customFormat="1" ht="3.75" customHeight="1">
      <c r="A50" s="73"/>
      <c r="B50" s="211"/>
      <c r="C50" s="142"/>
      <c r="D50" s="145"/>
      <c r="E50" s="308"/>
      <c r="F50" s="29"/>
      <c r="G50" s="308"/>
      <c r="H50" s="142"/>
    </row>
    <row r="51" spans="1:8" s="8" customFormat="1" ht="17.25" customHeight="1" thickBot="1">
      <c r="A51" s="73" t="s">
        <v>121</v>
      </c>
      <c r="B51" s="211"/>
      <c r="C51" s="143">
        <f>SUM(C47:C49)</f>
        <v>85</v>
      </c>
      <c r="D51" s="146"/>
      <c r="E51" s="309">
        <f>SUM(E47:E49)</f>
        <v>82</v>
      </c>
      <c r="F51" s="310"/>
      <c r="G51" s="309">
        <f>SUM(G47:G49)</f>
        <v>104</v>
      </c>
      <c r="H51" s="243"/>
    </row>
    <row r="52" spans="1:8" ht="17.25" customHeight="1" thickTop="1">
      <c r="A52" s="49"/>
      <c r="B52" s="210"/>
      <c r="C52" s="133"/>
      <c r="D52" s="133"/>
      <c r="E52" s="21"/>
      <c r="F52" s="21"/>
      <c r="G52" s="21"/>
      <c r="H52" s="133"/>
    </row>
    <row r="53" spans="1:8" ht="17.25" customHeight="1">
      <c r="A53" s="73" t="s">
        <v>38</v>
      </c>
      <c r="B53" s="212"/>
      <c r="C53" s="133"/>
      <c r="D53" s="49"/>
      <c r="E53" s="21"/>
      <c r="F53" s="2"/>
      <c r="G53" s="21"/>
      <c r="H53" s="133"/>
    </row>
    <row r="54" spans="1:8" ht="17.25" customHeight="1" thickBot="1">
      <c r="A54" s="212" t="s">
        <v>127</v>
      </c>
      <c r="B54" s="212"/>
      <c r="C54" s="144">
        <v>0.49</v>
      </c>
      <c r="D54" s="138"/>
      <c r="E54" s="311">
        <v>0.46</v>
      </c>
      <c r="F54" s="312"/>
      <c r="G54" s="311">
        <v>0.59</v>
      </c>
      <c r="H54" s="139"/>
    </row>
    <row r="55" spans="1:8" ht="17.25" customHeight="1" thickTop="1" thickBot="1">
      <c r="A55" s="212" t="s">
        <v>128</v>
      </c>
      <c r="B55" s="212"/>
      <c r="C55" s="144">
        <v>0.48</v>
      </c>
      <c r="D55" s="139"/>
      <c r="E55" s="311">
        <v>0.45</v>
      </c>
      <c r="F55" s="313"/>
      <c r="G55" s="311">
        <v>0.56999999999999995</v>
      </c>
      <c r="H55" s="139"/>
    </row>
    <row r="56" spans="1:8" ht="17.25" customHeight="1" thickTop="1">
      <c r="A56" s="252"/>
      <c r="B56" s="212"/>
      <c r="C56" s="49"/>
      <c r="D56" s="49"/>
      <c r="F56" s="2"/>
      <c r="H56" s="133"/>
    </row>
    <row r="57" spans="1:8" ht="17.25" customHeight="1">
      <c r="A57" s="256" t="s">
        <v>66</v>
      </c>
      <c r="B57" s="257"/>
      <c r="C57" s="139"/>
      <c r="D57" s="139"/>
      <c r="E57" s="139"/>
      <c r="F57" s="139"/>
      <c r="G57" s="139"/>
      <c r="H57" s="139"/>
    </row>
    <row r="58" spans="1:8" ht="17.25" customHeight="1">
      <c r="A58" s="256" t="s">
        <v>39</v>
      </c>
      <c r="B58" s="257"/>
      <c r="C58" s="139"/>
      <c r="D58" s="139"/>
      <c r="E58" s="139"/>
      <c r="F58" s="139"/>
      <c r="G58" s="139"/>
      <c r="H58" s="139"/>
    </row>
    <row r="59" spans="1:8" ht="17.25" customHeight="1">
      <c r="A59" s="133" t="s">
        <v>28</v>
      </c>
      <c r="B59" s="257"/>
      <c r="C59" s="281">
        <v>173</v>
      </c>
      <c r="D59" s="48"/>
      <c r="E59" s="48">
        <v>175</v>
      </c>
      <c r="F59" s="50"/>
      <c r="G59" s="48">
        <v>176</v>
      </c>
      <c r="H59" s="48"/>
    </row>
    <row r="60" spans="1:8" s="4" customFormat="1" ht="17.25" customHeight="1">
      <c r="A60" s="133" t="s">
        <v>29</v>
      </c>
      <c r="B60" s="258"/>
      <c r="C60" s="48">
        <v>178</v>
      </c>
      <c r="D60" s="48"/>
      <c r="E60" s="48">
        <v>180</v>
      </c>
      <c r="F60" s="50"/>
      <c r="G60" s="48">
        <v>181</v>
      </c>
      <c r="H60" s="48"/>
    </row>
    <row r="61" spans="1:8">
      <c r="D61" s="2"/>
      <c r="F61" s="2"/>
    </row>
    <row r="64" spans="1:8">
      <c r="E64" s="316"/>
    </row>
  </sheetData>
  <mergeCells count="5">
    <mergeCell ref="A1:H1"/>
    <mergeCell ref="A2:H2"/>
    <mergeCell ref="A3:H3"/>
    <mergeCell ref="A4:H4"/>
    <mergeCell ref="C6:G6"/>
  </mergeCells>
  <printOptions horizontalCentered="1"/>
  <pageMargins left="0.5" right="0.5" top="0.33" bottom="0.75" header="0.21" footer="0.5"/>
  <pageSetup scale="78" orientation="portrait" r:id="rId1"/>
  <headerFooter alignWithMargins="0"/>
  <ignoredErrors>
    <ignoredError sqref="E9:G9 C9" numberStoredAsText="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J78"/>
  <sheetViews>
    <sheetView showGridLines="0" zoomScale="85" zoomScaleNormal="85" zoomScaleSheetLayoutView="100" workbookViewId="0">
      <selection sqref="A1:J1"/>
    </sheetView>
  </sheetViews>
  <sheetFormatPr defaultRowHeight="12.75"/>
  <cols>
    <col min="1" max="1" width="2.83203125" style="22" customWidth="1"/>
    <col min="2" max="2" width="29.1640625" style="22" customWidth="1"/>
    <col min="3" max="3" width="63.83203125" style="22" customWidth="1"/>
    <col min="4" max="4" width="1.83203125" style="22" customWidth="1"/>
    <col min="5" max="5" width="18.83203125" style="43" customWidth="1"/>
    <col min="6" max="6" width="1.83203125" style="41" customWidth="1"/>
    <col min="7" max="7" width="18.83203125" style="43" customWidth="1"/>
    <col min="8" max="8" width="1.83203125" style="41" customWidth="1"/>
    <col min="9" max="9" width="19" style="43" customWidth="1"/>
    <col min="10" max="10" width="1.83203125" style="1" customWidth="1"/>
    <col min="11" max="16384" width="9.33203125" style="22"/>
  </cols>
  <sheetData>
    <row r="1" spans="1:10">
      <c r="A1" s="334" t="s">
        <v>59</v>
      </c>
      <c r="B1" s="334"/>
      <c r="C1" s="334"/>
      <c r="D1" s="334"/>
      <c r="E1" s="334"/>
      <c r="F1" s="334"/>
      <c r="G1" s="334"/>
      <c r="H1" s="334"/>
      <c r="I1" s="334"/>
      <c r="J1" s="334"/>
    </row>
    <row r="2" spans="1:10">
      <c r="A2" s="334" t="s">
        <v>101</v>
      </c>
      <c r="B2" s="334"/>
      <c r="C2" s="334"/>
      <c r="D2" s="334"/>
      <c r="E2" s="334"/>
      <c r="F2" s="334"/>
      <c r="G2" s="334"/>
      <c r="H2" s="334"/>
      <c r="I2" s="334"/>
      <c r="J2" s="334"/>
    </row>
    <row r="3" spans="1:10">
      <c r="A3" s="334" t="s">
        <v>0</v>
      </c>
      <c r="B3" s="334"/>
      <c r="C3" s="334"/>
      <c r="D3" s="334"/>
      <c r="E3" s="334"/>
      <c r="F3" s="334"/>
      <c r="G3" s="334"/>
      <c r="H3" s="334"/>
      <c r="I3" s="334"/>
      <c r="J3" s="334"/>
    </row>
    <row r="4" spans="1:10">
      <c r="A4" s="334" t="s">
        <v>52</v>
      </c>
      <c r="B4" s="334"/>
      <c r="C4" s="334"/>
      <c r="D4" s="334"/>
      <c r="E4" s="334"/>
      <c r="F4" s="334"/>
      <c r="G4" s="334"/>
      <c r="H4" s="334"/>
      <c r="I4" s="334"/>
      <c r="J4" s="334"/>
    </row>
    <row r="5" spans="1:10">
      <c r="A5" s="324"/>
      <c r="B5" s="324"/>
      <c r="C5" s="324"/>
      <c r="D5" s="324"/>
      <c r="E5" s="324"/>
      <c r="F5" s="324"/>
      <c r="G5" s="324"/>
      <c r="H5" s="324"/>
      <c r="I5" s="324"/>
      <c r="J5" s="324"/>
    </row>
    <row r="6" spans="1:10">
      <c r="A6" s="62"/>
      <c r="B6" s="62"/>
      <c r="C6" s="98"/>
      <c r="D6" s="98"/>
      <c r="E6" s="331" t="s">
        <v>85</v>
      </c>
      <c r="F6" s="331"/>
      <c r="G6" s="331"/>
      <c r="H6" s="331"/>
      <c r="I6" s="331"/>
      <c r="J6" s="49"/>
    </row>
    <row r="7" spans="1:10" ht="9" customHeight="1">
      <c r="A7" s="259"/>
      <c r="B7" s="259"/>
      <c r="C7" s="259"/>
      <c r="D7" s="259"/>
      <c r="E7" s="98"/>
      <c r="F7" s="97"/>
      <c r="G7" s="98"/>
      <c r="H7" s="97"/>
      <c r="I7" s="98"/>
      <c r="J7" s="49"/>
    </row>
    <row r="8" spans="1:10" ht="14.25" customHeight="1">
      <c r="A8" s="147"/>
      <c r="B8" s="147"/>
      <c r="C8" s="260"/>
      <c r="D8" s="260"/>
      <c r="E8" s="277" t="s">
        <v>241</v>
      </c>
      <c r="F8" s="47"/>
      <c r="G8" s="277" t="s">
        <v>1</v>
      </c>
      <c r="H8" s="47"/>
      <c r="I8" s="277" t="s">
        <v>241</v>
      </c>
      <c r="J8" s="49"/>
    </row>
    <row r="9" spans="1:10" ht="14.25" customHeight="1">
      <c r="A9" s="147"/>
      <c r="B9" s="147"/>
      <c r="C9" s="260"/>
      <c r="D9" s="260"/>
      <c r="E9" s="93" t="s">
        <v>242</v>
      </c>
      <c r="F9" s="95"/>
      <c r="G9" s="93" t="s">
        <v>145</v>
      </c>
      <c r="H9" s="95"/>
      <c r="I9" s="93" t="s">
        <v>145</v>
      </c>
      <c r="J9" s="49"/>
    </row>
    <row r="10" spans="1:10" ht="14.25" customHeight="1">
      <c r="A10" s="147"/>
      <c r="B10" s="147"/>
      <c r="C10" s="260"/>
      <c r="D10" s="260"/>
      <c r="E10" s="62"/>
      <c r="F10" s="147"/>
      <c r="G10" s="62"/>
      <c r="H10" s="147"/>
      <c r="I10" s="276"/>
      <c r="J10" s="147"/>
    </row>
    <row r="11" spans="1:10" ht="15.75" customHeight="1">
      <c r="A11" s="135" t="s">
        <v>60</v>
      </c>
      <c r="B11" s="135"/>
      <c r="C11" s="98"/>
      <c r="D11" s="98"/>
      <c r="E11" s="98"/>
      <c r="F11" s="98"/>
      <c r="G11" s="98"/>
      <c r="H11" s="98"/>
      <c r="I11" s="98"/>
      <c r="J11" s="98"/>
    </row>
    <row r="12" spans="1:10" ht="15.75" customHeight="1">
      <c r="A12" s="261"/>
      <c r="B12" s="256" t="s">
        <v>96</v>
      </c>
      <c r="C12" s="262"/>
      <c r="D12" s="263"/>
      <c r="E12" s="99"/>
      <c r="F12" s="99"/>
      <c r="G12" s="99"/>
      <c r="H12" s="99"/>
      <c r="I12" s="99"/>
      <c r="J12" s="49"/>
    </row>
    <row r="13" spans="1:10" ht="15.75" customHeight="1">
      <c r="A13" s="261"/>
      <c r="B13" s="264" t="s">
        <v>73</v>
      </c>
      <c r="C13" s="263"/>
      <c r="D13" s="263"/>
      <c r="E13" s="99"/>
      <c r="F13" s="99"/>
      <c r="G13" s="99"/>
      <c r="H13" s="99"/>
      <c r="I13" s="99"/>
      <c r="J13" s="49"/>
    </row>
    <row r="14" spans="1:10" ht="15.75" customHeight="1">
      <c r="A14" s="261"/>
      <c r="B14" s="265" t="s">
        <v>74</v>
      </c>
      <c r="C14" s="263"/>
      <c r="D14" s="263"/>
      <c r="E14" s="266">
        <v>340</v>
      </c>
      <c r="F14" s="100"/>
      <c r="G14" s="266">
        <v>385</v>
      </c>
      <c r="H14" s="100"/>
      <c r="I14" s="266">
        <v>365</v>
      </c>
      <c r="J14" s="49"/>
    </row>
    <row r="15" spans="1:10" ht="15.75" customHeight="1">
      <c r="A15" s="261"/>
      <c r="B15" s="265" t="s">
        <v>80</v>
      </c>
      <c r="C15" s="263"/>
      <c r="D15" s="263"/>
      <c r="E15" s="249"/>
      <c r="F15" s="101"/>
      <c r="G15" s="250"/>
      <c r="H15" s="101"/>
      <c r="I15" s="250"/>
      <c r="J15" s="49"/>
    </row>
    <row r="16" spans="1:10" ht="15.75" customHeight="1">
      <c r="A16" s="261"/>
      <c r="B16" s="265" t="s">
        <v>135</v>
      </c>
      <c r="C16" s="263"/>
      <c r="D16" s="263"/>
      <c r="E16" s="102">
        <v>-235</v>
      </c>
      <c r="F16" s="102"/>
      <c r="G16" s="102">
        <v>-261</v>
      </c>
      <c r="H16" s="102"/>
      <c r="I16" s="103">
        <v>-242</v>
      </c>
      <c r="J16" s="49"/>
    </row>
    <row r="17" spans="1:10" ht="15.75" customHeight="1">
      <c r="A17" s="261"/>
      <c r="B17" s="265" t="s">
        <v>71</v>
      </c>
      <c r="C17" s="263"/>
      <c r="D17" s="263"/>
      <c r="E17" s="104">
        <v>-75</v>
      </c>
      <c r="F17" s="104"/>
      <c r="G17" s="104">
        <v>-87</v>
      </c>
      <c r="H17" s="104"/>
      <c r="I17" s="105">
        <v>-84</v>
      </c>
      <c r="J17" s="49"/>
    </row>
    <row r="18" spans="1:10" ht="15.75" customHeight="1">
      <c r="A18" s="261"/>
      <c r="B18" s="265" t="s">
        <v>88</v>
      </c>
      <c r="C18" s="263"/>
      <c r="D18" s="263"/>
      <c r="E18" s="105">
        <f>SUM(E16:E17)</f>
        <v>-310</v>
      </c>
      <c r="F18" s="104"/>
      <c r="G18" s="105">
        <f>SUM(G16:G17)</f>
        <v>-348</v>
      </c>
      <c r="H18" s="104"/>
      <c r="I18" s="105">
        <f>+I16+I17</f>
        <v>-326</v>
      </c>
      <c r="J18" s="49"/>
    </row>
    <row r="19" spans="1:10" ht="15.75" customHeight="1">
      <c r="A19" s="261"/>
      <c r="B19" s="263" t="s">
        <v>75</v>
      </c>
      <c r="C19" s="98"/>
      <c r="D19" s="263"/>
      <c r="E19" s="148">
        <f>E14+E18</f>
        <v>30</v>
      </c>
      <c r="F19" s="48"/>
      <c r="G19" s="106">
        <f>G14+G18</f>
        <v>37</v>
      </c>
      <c r="H19" s="48"/>
      <c r="I19" s="106">
        <v>39</v>
      </c>
      <c r="J19" s="49"/>
    </row>
    <row r="20" spans="1:10" ht="15.75" customHeight="1">
      <c r="A20" s="261"/>
      <c r="B20" s="265" t="s">
        <v>76</v>
      </c>
      <c r="C20" s="263"/>
      <c r="D20" s="263"/>
      <c r="E20" s="104">
        <v>23</v>
      </c>
      <c r="F20" s="104"/>
      <c r="G20" s="104">
        <v>22</v>
      </c>
      <c r="H20" s="104"/>
      <c r="I20" s="105">
        <v>23</v>
      </c>
      <c r="J20" s="49"/>
    </row>
    <row r="21" spans="1:10" ht="15.75" customHeight="1">
      <c r="A21" s="267"/>
      <c r="B21" s="268" t="s">
        <v>118</v>
      </c>
      <c r="C21" s="98"/>
      <c r="D21" s="263"/>
      <c r="E21" s="107">
        <f>SUM(E19:E20)</f>
        <v>53</v>
      </c>
      <c r="F21" s="107"/>
      <c r="G21" s="108">
        <f>SUM(G19:G20)</f>
        <v>59</v>
      </c>
      <c r="H21" s="107"/>
      <c r="I21" s="108">
        <f>+I19+I20</f>
        <v>62</v>
      </c>
      <c r="J21" s="49"/>
    </row>
    <row r="22" spans="1:10" ht="9.75" customHeight="1">
      <c r="A22" s="267"/>
      <c r="B22" s="49"/>
      <c r="C22" s="263"/>
      <c r="D22" s="263"/>
      <c r="E22" s="110"/>
      <c r="F22" s="109"/>
      <c r="G22" s="110"/>
      <c r="H22" s="109"/>
      <c r="I22" s="110"/>
      <c r="J22" s="49"/>
    </row>
    <row r="23" spans="1:10" ht="15.75" customHeight="1">
      <c r="A23" s="267"/>
      <c r="B23" s="264" t="s">
        <v>122</v>
      </c>
      <c r="C23" s="263"/>
      <c r="D23" s="263"/>
      <c r="E23" s="48"/>
      <c r="F23" s="48"/>
      <c r="G23" s="48"/>
      <c r="H23" s="48"/>
      <c r="I23" s="48"/>
      <c r="J23" s="73"/>
    </row>
    <row r="24" spans="1:10" ht="15.75" customHeight="1">
      <c r="A24" s="267"/>
      <c r="B24" s="265" t="s">
        <v>130</v>
      </c>
      <c r="C24" s="263"/>
      <c r="D24" s="263"/>
      <c r="E24" s="269">
        <v>122</v>
      </c>
      <c r="F24" s="48"/>
      <c r="G24" s="269">
        <v>110</v>
      </c>
      <c r="H24" s="48"/>
      <c r="I24" s="269">
        <v>124</v>
      </c>
      <c r="J24" s="73"/>
    </row>
    <row r="25" spans="1:10" ht="15.75" customHeight="1">
      <c r="A25" s="267"/>
      <c r="B25" s="265" t="s">
        <v>80</v>
      </c>
      <c r="C25" s="263"/>
      <c r="D25" s="263"/>
      <c r="E25" s="125"/>
      <c r="F25" s="109"/>
      <c r="G25" s="125"/>
      <c r="H25" s="109"/>
      <c r="I25" s="125"/>
      <c r="J25" s="73"/>
    </row>
    <row r="26" spans="1:10" ht="15.75" customHeight="1">
      <c r="A26" s="267"/>
      <c r="B26" s="265" t="s">
        <v>135</v>
      </c>
      <c r="C26" s="263"/>
      <c r="D26" s="263"/>
      <c r="E26" s="106">
        <v>-71</v>
      </c>
      <c r="F26" s="48"/>
      <c r="G26" s="106">
        <v>-63</v>
      </c>
      <c r="H26" s="48"/>
      <c r="I26" s="106">
        <v>-67</v>
      </c>
      <c r="J26" s="49"/>
    </row>
    <row r="27" spans="1:10" ht="15.75" customHeight="1">
      <c r="A27" s="267"/>
      <c r="B27" s="265" t="s">
        <v>71</v>
      </c>
      <c r="C27" s="263"/>
      <c r="D27" s="263"/>
      <c r="E27" s="111">
        <v>-9</v>
      </c>
      <c r="F27" s="109"/>
      <c r="G27" s="111">
        <v>-6</v>
      </c>
      <c r="H27" s="109"/>
      <c r="I27" s="111">
        <v>-9</v>
      </c>
      <c r="J27" s="49"/>
    </row>
    <row r="28" spans="1:10" ht="15.75" customHeight="1">
      <c r="A28" s="267"/>
      <c r="B28" s="265" t="s">
        <v>131</v>
      </c>
      <c r="C28" s="263"/>
      <c r="D28" s="263"/>
      <c r="E28" s="111">
        <f>+E26+E27</f>
        <v>-80</v>
      </c>
      <c r="F28" s="109"/>
      <c r="G28" s="111">
        <f>+G26+G27</f>
        <v>-69</v>
      </c>
      <c r="H28" s="109"/>
      <c r="I28" s="111">
        <f>+I26+I27</f>
        <v>-76</v>
      </c>
      <c r="J28" s="49"/>
    </row>
    <row r="29" spans="1:10" ht="15.75" customHeight="1">
      <c r="A29" s="267"/>
      <c r="B29" s="263" t="s">
        <v>132</v>
      </c>
      <c r="C29" s="263"/>
      <c r="D29" s="263"/>
      <c r="E29" s="106">
        <f>+E24+E28</f>
        <v>42</v>
      </c>
      <c r="F29" s="48"/>
      <c r="G29" s="106">
        <f>+G24+G28</f>
        <v>41</v>
      </c>
      <c r="H29" s="48"/>
      <c r="I29" s="106">
        <f>+I24+I28</f>
        <v>48</v>
      </c>
      <c r="J29" s="49"/>
    </row>
    <row r="30" spans="1:10" ht="15.75" customHeight="1">
      <c r="A30" s="73"/>
      <c r="B30" s="265" t="s">
        <v>236</v>
      </c>
      <c r="C30" s="263"/>
      <c r="D30" s="263"/>
      <c r="E30" s="105">
        <v>32</v>
      </c>
      <c r="F30" s="104"/>
      <c r="G30" s="105">
        <v>32</v>
      </c>
      <c r="H30" s="104"/>
      <c r="I30" s="105">
        <v>32</v>
      </c>
      <c r="J30" s="49"/>
    </row>
    <row r="31" spans="1:10" ht="15.75" customHeight="1">
      <c r="A31" s="73"/>
      <c r="B31" s="268" t="s">
        <v>123</v>
      </c>
      <c r="C31" s="98"/>
      <c r="D31" s="263"/>
      <c r="E31" s="113">
        <f>+E30+E29</f>
        <v>74</v>
      </c>
      <c r="F31" s="112"/>
      <c r="G31" s="113">
        <f>+G30+G29</f>
        <v>73</v>
      </c>
      <c r="H31" s="112"/>
      <c r="I31" s="113">
        <f>+I29+I30</f>
        <v>80</v>
      </c>
      <c r="J31" s="49"/>
    </row>
    <row r="32" spans="1:10" ht="11.25" customHeight="1">
      <c r="A32" s="73"/>
      <c r="B32" s="265"/>
      <c r="C32" s="265"/>
      <c r="D32" s="265"/>
      <c r="E32" s="111"/>
      <c r="F32" s="109"/>
      <c r="G32" s="111"/>
      <c r="H32" s="109"/>
      <c r="I32" s="111"/>
      <c r="J32" s="49"/>
    </row>
    <row r="33" spans="1:10" ht="15.75" customHeight="1">
      <c r="A33" s="73"/>
      <c r="B33" s="264" t="s">
        <v>109</v>
      </c>
      <c r="C33" s="265"/>
      <c r="D33" s="265"/>
      <c r="E33" s="108">
        <v>57</v>
      </c>
      <c r="F33" s="107"/>
      <c r="G33" s="108">
        <v>56</v>
      </c>
      <c r="H33" s="107"/>
      <c r="I33" s="108">
        <v>53</v>
      </c>
      <c r="J33" s="49"/>
    </row>
    <row r="34" spans="1:10" ht="11.25" customHeight="1">
      <c r="A34" s="73"/>
      <c r="B34" s="265"/>
      <c r="C34" s="265"/>
      <c r="D34" s="265"/>
      <c r="E34" s="111"/>
      <c r="F34" s="109"/>
      <c r="G34" s="111"/>
      <c r="H34" s="109"/>
      <c r="I34" s="111"/>
      <c r="J34" s="49"/>
    </row>
    <row r="35" spans="1:10" ht="15.75" customHeight="1">
      <c r="A35" s="73"/>
      <c r="B35" s="264" t="s">
        <v>139</v>
      </c>
      <c r="C35" s="265"/>
      <c r="D35" s="265"/>
      <c r="E35" s="111"/>
      <c r="F35" s="109"/>
      <c r="G35" s="111"/>
      <c r="H35" s="109"/>
      <c r="I35" s="111"/>
      <c r="J35" s="49"/>
    </row>
    <row r="36" spans="1:10" ht="15.75" customHeight="1">
      <c r="A36" s="267"/>
      <c r="B36" s="264" t="s">
        <v>81</v>
      </c>
      <c r="C36" s="268"/>
      <c r="D36" s="268"/>
      <c r="E36" s="115">
        <f>E33+E31+E21</f>
        <v>184</v>
      </c>
      <c r="F36" s="114"/>
      <c r="G36" s="115">
        <f>+G21+G31+G33</f>
        <v>188</v>
      </c>
      <c r="H36" s="114"/>
      <c r="I36" s="115">
        <f>+I21+I31+I33</f>
        <v>195</v>
      </c>
      <c r="J36" s="73"/>
    </row>
    <row r="37" spans="1:10" ht="12" customHeight="1">
      <c r="A37" s="267"/>
      <c r="B37" s="49"/>
      <c r="C37" s="268"/>
      <c r="D37" s="268"/>
      <c r="E37" s="48"/>
      <c r="F37" s="48"/>
      <c r="G37" s="48"/>
      <c r="H37" s="48"/>
      <c r="I37" s="48"/>
      <c r="J37" s="73"/>
    </row>
    <row r="38" spans="1:10" ht="15.75" customHeight="1">
      <c r="A38" s="267"/>
      <c r="B38" s="264" t="s">
        <v>225</v>
      </c>
      <c r="C38" s="263"/>
      <c r="D38" s="263"/>
      <c r="E38" s="48"/>
      <c r="F38" s="48"/>
      <c r="G38" s="48"/>
      <c r="H38" s="48"/>
      <c r="I38" s="48"/>
      <c r="J38" s="133"/>
    </row>
    <row r="39" spans="1:10" s="27" customFormat="1" ht="15.75" customHeight="1">
      <c r="A39" s="270"/>
      <c r="B39" s="265" t="s">
        <v>110</v>
      </c>
      <c r="C39" s="116"/>
      <c r="D39" s="116"/>
      <c r="E39" s="102">
        <v>31</v>
      </c>
      <c r="F39" s="102"/>
      <c r="G39" s="102">
        <v>29</v>
      </c>
      <c r="H39" s="102"/>
      <c r="I39" s="102">
        <v>27</v>
      </c>
      <c r="J39" s="133"/>
    </row>
    <row r="40" spans="1:10" s="27" customFormat="1" ht="15.75" customHeight="1">
      <c r="A40" s="270"/>
      <c r="B40" s="265" t="s">
        <v>77</v>
      </c>
      <c r="C40" s="263"/>
      <c r="D40" s="263"/>
      <c r="E40" s="117">
        <v>34</v>
      </c>
      <c r="F40" s="102"/>
      <c r="G40" s="117">
        <v>37</v>
      </c>
      <c r="H40" s="102"/>
      <c r="I40" s="117">
        <v>32</v>
      </c>
      <c r="J40" s="49"/>
    </row>
    <row r="41" spans="1:10" s="27" customFormat="1" ht="15.75" customHeight="1">
      <c r="A41" s="270"/>
      <c r="B41" s="265" t="s">
        <v>78</v>
      </c>
      <c r="C41" s="263"/>
      <c r="D41" s="263"/>
      <c r="E41" s="105">
        <v>22</v>
      </c>
      <c r="F41" s="104"/>
      <c r="G41" s="105">
        <v>21</v>
      </c>
      <c r="H41" s="104"/>
      <c r="I41" s="105">
        <v>22</v>
      </c>
      <c r="J41" s="49"/>
    </row>
    <row r="42" spans="1:10" s="27" customFormat="1" ht="9" customHeight="1">
      <c r="A42" s="270"/>
      <c r="B42" s="116"/>
      <c r="C42" s="263"/>
      <c r="D42" s="263"/>
      <c r="E42" s="105"/>
      <c r="F42" s="104"/>
      <c r="G42" s="105"/>
      <c r="H42" s="104"/>
      <c r="I42" s="105"/>
      <c r="J42" s="49"/>
    </row>
    <row r="43" spans="1:10" ht="15.75" customHeight="1">
      <c r="A43" s="267"/>
      <c r="B43" s="335" t="s">
        <v>79</v>
      </c>
      <c r="C43" s="335"/>
      <c r="D43" s="268"/>
      <c r="E43" s="108">
        <f>SUM(E39:E41)</f>
        <v>87</v>
      </c>
      <c r="F43" s="107"/>
      <c r="G43" s="108">
        <f>SUM(G39:G41)</f>
        <v>87</v>
      </c>
      <c r="H43" s="107"/>
      <c r="I43" s="108">
        <v>81</v>
      </c>
      <c r="J43" s="49"/>
    </row>
    <row r="44" spans="1:10" ht="11.25" customHeight="1">
      <c r="A44" s="267"/>
      <c r="B44" s="265"/>
      <c r="C44" s="268"/>
      <c r="D44" s="268"/>
      <c r="E44" s="106"/>
      <c r="F44" s="48"/>
      <c r="G44" s="106"/>
      <c r="H44" s="48"/>
      <c r="I44" s="106"/>
      <c r="J44" s="49"/>
    </row>
    <row r="45" spans="1:10" ht="15.75" customHeight="1">
      <c r="A45" s="264"/>
      <c r="B45" s="264" t="s">
        <v>226</v>
      </c>
      <c r="C45" s="263"/>
      <c r="D45" s="263"/>
      <c r="E45" s="119">
        <v>5</v>
      </c>
      <c r="F45" s="118"/>
      <c r="G45" s="119">
        <v>5</v>
      </c>
      <c r="H45" s="118"/>
      <c r="I45" s="119">
        <v>4</v>
      </c>
      <c r="J45" s="49"/>
    </row>
    <row r="46" spans="1:10" ht="9.75" customHeight="1">
      <c r="A46" s="264"/>
      <c r="B46" s="264"/>
      <c r="C46" s="263"/>
      <c r="D46" s="263"/>
      <c r="E46" s="121"/>
      <c r="F46" s="120"/>
      <c r="G46" s="121"/>
      <c r="H46" s="120"/>
      <c r="I46" s="121"/>
      <c r="J46" s="49"/>
    </row>
    <row r="47" spans="1:10" ht="15.75" customHeight="1">
      <c r="A47" s="264"/>
      <c r="B47" s="264" t="s">
        <v>227</v>
      </c>
      <c r="C47" s="263"/>
      <c r="D47" s="263"/>
      <c r="E47" s="108">
        <v>0</v>
      </c>
      <c r="F47" s="107"/>
      <c r="G47" s="108">
        <v>1</v>
      </c>
      <c r="H47" s="107"/>
      <c r="I47" s="108">
        <v>1</v>
      </c>
      <c r="J47" s="49"/>
    </row>
    <row r="48" spans="1:10" ht="15.75" customHeight="1">
      <c r="A48" s="271"/>
      <c r="B48" s="264" t="s">
        <v>140</v>
      </c>
      <c r="C48" s="272"/>
      <c r="D48" s="272"/>
      <c r="E48" s="121"/>
      <c r="F48" s="120"/>
      <c r="G48" s="121"/>
      <c r="H48" s="120"/>
      <c r="I48" s="121"/>
      <c r="J48" s="49"/>
    </row>
    <row r="49" spans="1:10" ht="15.75" customHeight="1">
      <c r="A49" s="271"/>
      <c r="B49" s="264" t="s">
        <v>81</v>
      </c>
      <c r="C49" s="268"/>
      <c r="D49" s="268"/>
      <c r="E49" s="108">
        <f>E47+E45+E43+E36</f>
        <v>276</v>
      </c>
      <c r="F49" s="107"/>
      <c r="G49" s="108">
        <f>+G36+G43+G45+G47</f>
        <v>281</v>
      </c>
      <c r="H49" s="107"/>
      <c r="I49" s="108">
        <f>+I36+I43+I45+I47</f>
        <v>281</v>
      </c>
      <c r="J49" s="73"/>
    </row>
    <row r="50" spans="1:10" ht="15.75" customHeight="1">
      <c r="A50" s="273"/>
      <c r="B50" s="73"/>
      <c r="C50" s="272"/>
      <c r="D50" s="272"/>
      <c r="E50" s="123"/>
      <c r="F50" s="122"/>
      <c r="G50" s="123"/>
      <c r="H50" s="122"/>
      <c r="I50" s="123"/>
      <c r="J50" s="73"/>
    </row>
    <row r="51" spans="1:10" ht="15.75" customHeight="1">
      <c r="A51" s="135" t="s">
        <v>61</v>
      </c>
      <c r="B51" s="135"/>
      <c r="C51" s="49"/>
      <c r="D51" s="49"/>
      <c r="E51" s="106"/>
      <c r="F51" s="48"/>
      <c r="G51" s="106"/>
      <c r="H51" s="48"/>
      <c r="I51" s="106"/>
      <c r="J51" s="73"/>
    </row>
    <row r="52" spans="1:10" ht="15.75" customHeight="1">
      <c r="A52" s="73" t="s">
        <v>68</v>
      </c>
      <c r="B52" s="256" t="s">
        <v>228</v>
      </c>
      <c r="C52" s="263"/>
      <c r="D52" s="263"/>
      <c r="E52" s="106"/>
      <c r="F52" s="48"/>
      <c r="G52" s="106"/>
      <c r="H52" s="48"/>
      <c r="I52" s="106"/>
      <c r="J52" s="73"/>
    </row>
    <row r="53" spans="1:10" ht="15.75" customHeight="1">
      <c r="A53" s="49" t="s">
        <v>69</v>
      </c>
      <c r="B53" s="265" t="s">
        <v>229</v>
      </c>
      <c r="C53" s="263"/>
      <c r="D53" s="263"/>
      <c r="E53" s="106">
        <v>28</v>
      </c>
      <c r="F53" s="48"/>
      <c r="G53" s="279">
        <v>30</v>
      </c>
      <c r="H53" s="281"/>
      <c r="I53" s="279">
        <v>29</v>
      </c>
      <c r="J53" s="73"/>
    </row>
    <row r="54" spans="1:10" ht="15.75" customHeight="1">
      <c r="A54" s="49"/>
      <c r="B54" s="265" t="s">
        <v>230</v>
      </c>
      <c r="C54" s="263"/>
      <c r="D54" s="263"/>
      <c r="E54" s="106">
        <v>10</v>
      </c>
      <c r="F54" s="48"/>
      <c r="G54" s="279">
        <v>10</v>
      </c>
      <c r="H54" s="281"/>
      <c r="I54" s="279">
        <v>10</v>
      </c>
      <c r="J54" s="73"/>
    </row>
    <row r="55" spans="1:10" ht="15.75" customHeight="1">
      <c r="A55" s="49"/>
      <c r="B55" s="265" t="s">
        <v>231</v>
      </c>
      <c r="C55" s="263"/>
      <c r="D55" s="263"/>
      <c r="E55" s="111">
        <v>6</v>
      </c>
      <c r="F55" s="109"/>
      <c r="G55" s="282">
        <v>5</v>
      </c>
      <c r="H55" s="283"/>
      <c r="I55" s="282">
        <v>6</v>
      </c>
      <c r="J55" s="49"/>
    </row>
    <row r="56" spans="1:10" ht="15.75" customHeight="1">
      <c r="A56" s="49"/>
      <c r="B56" s="265" t="s">
        <v>232</v>
      </c>
      <c r="C56" s="263"/>
      <c r="D56" s="263"/>
      <c r="E56" s="106">
        <f>+E53+E54+E55</f>
        <v>44</v>
      </c>
      <c r="F56" s="48"/>
      <c r="G56" s="279">
        <f>+G53+G54+G55</f>
        <v>45</v>
      </c>
      <c r="H56" s="281"/>
      <c r="I56" s="279">
        <f>+I53+I54+I55</f>
        <v>45</v>
      </c>
      <c r="J56" s="49"/>
    </row>
    <row r="57" spans="1:10" ht="15.75" customHeight="1">
      <c r="A57" s="261"/>
      <c r="B57" s="265" t="s">
        <v>70</v>
      </c>
      <c r="C57" s="263"/>
      <c r="D57" s="263"/>
      <c r="E57" s="106">
        <v>12</v>
      </c>
      <c r="F57" s="48"/>
      <c r="G57" s="279">
        <v>13</v>
      </c>
      <c r="H57" s="281"/>
      <c r="I57" s="279">
        <v>13</v>
      </c>
      <c r="J57" s="49"/>
    </row>
    <row r="58" spans="1:10" ht="15.75" customHeight="1">
      <c r="A58" s="261"/>
      <c r="B58" s="265" t="s">
        <v>233</v>
      </c>
      <c r="C58" s="263"/>
      <c r="D58" s="263"/>
      <c r="E58" s="124">
        <v>20</v>
      </c>
      <c r="F58" s="104"/>
      <c r="G58" s="284">
        <v>20</v>
      </c>
      <c r="H58" s="285"/>
      <c r="I58" s="284">
        <v>18</v>
      </c>
      <c r="J58" s="49"/>
    </row>
    <row r="59" spans="1:10" ht="15.75" customHeight="1">
      <c r="A59" s="261"/>
      <c r="B59" s="268" t="s">
        <v>234</v>
      </c>
      <c r="C59" s="98"/>
      <c r="D59" s="268"/>
      <c r="E59" s="102">
        <f>+E56+E57+E58</f>
        <v>76</v>
      </c>
      <c r="F59" s="102"/>
      <c r="G59" s="286">
        <f>+G56+G57+G58</f>
        <v>78</v>
      </c>
      <c r="H59" s="286"/>
      <c r="I59" s="286">
        <f>+I56+I57+I58</f>
        <v>76</v>
      </c>
      <c r="J59" s="49"/>
    </row>
    <row r="60" spans="1:10" ht="11.25" customHeight="1">
      <c r="A60" s="261"/>
      <c r="B60" s="332"/>
      <c r="C60" s="332"/>
      <c r="D60" s="265"/>
      <c r="E60" s="125"/>
      <c r="F60" s="109"/>
      <c r="G60" s="287"/>
      <c r="H60" s="283"/>
      <c r="I60" s="287"/>
      <c r="J60" s="49"/>
    </row>
    <row r="61" spans="1:10" ht="15.75" customHeight="1">
      <c r="A61" s="274"/>
      <c r="B61" s="333" t="s">
        <v>235</v>
      </c>
      <c r="C61" s="333"/>
      <c r="D61" s="264"/>
      <c r="E61" s="105">
        <v>14</v>
      </c>
      <c r="F61" s="104"/>
      <c r="G61" s="288">
        <v>13</v>
      </c>
      <c r="H61" s="285"/>
      <c r="I61" s="288">
        <v>13</v>
      </c>
      <c r="J61" s="49"/>
    </row>
    <row r="62" spans="1:10" ht="15.75" customHeight="1">
      <c r="A62" s="261"/>
      <c r="B62" s="268" t="s">
        <v>82</v>
      </c>
      <c r="C62" s="98"/>
      <c r="D62" s="268"/>
      <c r="E62" s="108">
        <f>+E61+E59</f>
        <v>90</v>
      </c>
      <c r="F62" s="107"/>
      <c r="G62" s="289">
        <f>+G61+G59</f>
        <v>91</v>
      </c>
      <c r="H62" s="290"/>
      <c r="I62" s="289">
        <f>+I59+I61</f>
        <v>89</v>
      </c>
      <c r="J62" s="49"/>
    </row>
    <row r="63" spans="1:10" ht="15.75" customHeight="1">
      <c r="A63" s="274"/>
      <c r="B63" s="332"/>
      <c r="C63" s="332"/>
      <c r="D63" s="265"/>
      <c r="E63" s="109"/>
      <c r="F63" s="109"/>
      <c r="G63" s="283"/>
      <c r="H63" s="283"/>
      <c r="I63" s="283"/>
      <c r="J63" s="50"/>
    </row>
    <row r="64" spans="1:10" ht="15.75" customHeight="1">
      <c r="A64" s="135" t="s">
        <v>72</v>
      </c>
      <c r="B64" s="73"/>
      <c r="C64" s="49"/>
      <c r="D64" s="49"/>
      <c r="E64" s="126"/>
      <c r="F64" s="122"/>
      <c r="G64" s="291"/>
      <c r="H64" s="292"/>
      <c r="I64" s="291"/>
      <c r="J64" s="49"/>
    </row>
    <row r="65" spans="1:10" ht="15.75" customHeight="1">
      <c r="A65" s="129"/>
      <c r="B65" s="275" t="s">
        <v>238</v>
      </c>
      <c r="C65" s="133"/>
      <c r="D65" s="133"/>
      <c r="E65" s="106">
        <v>29</v>
      </c>
      <c r="F65" s="48"/>
      <c r="G65" s="279">
        <v>29</v>
      </c>
      <c r="H65" s="281"/>
      <c r="I65" s="279">
        <v>28</v>
      </c>
      <c r="J65" s="49"/>
    </row>
    <row r="66" spans="1:10" ht="15.75" customHeight="1">
      <c r="A66" s="129"/>
      <c r="B66" s="275" t="s">
        <v>239</v>
      </c>
      <c r="C66" s="133"/>
      <c r="D66" s="133"/>
      <c r="E66" s="127">
        <v>7</v>
      </c>
      <c r="F66" s="48"/>
      <c r="G66" s="293">
        <v>6</v>
      </c>
      <c r="H66" s="281"/>
      <c r="I66" s="293">
        <v>6</v>
      </c>
      <c r="J66" s="49"/>
    </row>
    <row r="67" spans="1:10" ht="15.75" customHeight="1">
      <c r="A67" s="133"/>
      <c r="B67" s="275" t="s">
        <v>240</v>
      </c>
      <c r="C67" s="133"/>
      <c r="D67" s="133"/>
      <c r="E67" s="105">
        <v>9</v>
      </c>
      <c r="F67" s="104"/>
      <c r="G67" s="288">
        <v>13</v>
      </c>
      <c r="H67" s="285"/>
      <c r="I67" s="288">
        <v>9</v>
      </c>
      <c r="J67" s="105"/>
    </row>
    <row r="68" spans="1:10" ht="15.75" customHeight="1">
      <c r="A68" s="135"/>
      <c r="B68" s="135" t="s">
        <v>83</v>
      </c>
      <c r="C68" s="49"/>
      <c r="D68" s="49"/>
      <c r="E68" s="108">
        <f>SUM(E65:E67)</f>
        <v>45</v>
      </c>
      <c r="F68" s="107"/>
      <c r="G68" s="289">
        <f>SUM(G65:G67)</f>
        <v>48</v>
      </c>
      <c r="H68" s="290"/>
      <c r="I68" s="289">
        <f>SUM(I65:I67)</f>
        <v>43</v>
      </c>
      <c r="J68" s="49"/>
    </row>
    <row r="69" spans="1:10" ht="15.75" customHeight="1">
      <c r="A69" s="23"/>
      <c r="B69" s="23"/>
      <c r="C69" s="1"/>
      <c r="D69" s="1"/>
      <c r="E69" s="126"/>
      <c r="F69" s="122"/>
      <c r="G69" s="291"/>
      <c r="H69" s="292"/>
      <c r="I69" s="291"/>
      <c r="J69" s="49"/>
    </row>
    <row r="70" spans="1:10" ht="15.75" customHeight="1">
      <c r="A70" s="73" t="s">
        <v>141</v>
      </c>
      <c r="B70" s="42"/>
      <c r="C70" s="29"/>
      <c r="D70" s="8"/>
      <c r="E70" s="130"/>
      <c r="F70" s="129"/>
      <c r="G70" s="294"/>
      <c r="H70" s="295"/>
      <c r="I70" s="294"/>
      <c r="J70" s="49"/>
    </row>
    <row r="71" spans="1:10" ht="15.75" customHeight="1">
      <c r="A71" s="73" t="s">
        <v>53</v>
      </c>
      <c r="B71" s="43"/>
      <c r="C71" s="52"/>
      <c r="D71" s="46"/>
      <c r="E71" s="132">
        <f>+E49+E62+E68</f>
        <v>411</v>
      </c>
      <c r="F71" s="131"/>
      <c r="G71" s="296">
        <f>+G49+G62+G68</f>
        <v>420</v>
      </c>
      <c r="H71" s="280"/>
      <c r="I71" s="296">
        <f>+I49+I62+I68</f>
        <v>413</v>
      </c>
      <c r="J71" s="49"/>
    </row>
    <row r="72" spans="1:10">
      <c r="F72" s="97"/>
      <c r="G72" s="98"/>
      <c r="H72" s="97"/>
      <c r="I72" s="98"/>
    </row>
    <row r="75" spans="1:10">
      <c r="J75" s="2"/>
    </row>
    <row r="76" spans="1:10">
      <c r="J76" s="2"/>
    </row>
    <row r="77" spans="1:10">
      <c r="J77" s="2"/>
    </row>
    <row r="78" spans="1:10">
      <c r="J78" s="2"/>
    </row>
  </sheetData>
  <mergeCells count="9">
    <mergeCell ref="B60:C60"/>
    <mergeCell ref="B61:C61"/>
    <mergeCell ref="B63:C63"/>
    <mergeCell ref="A1:J1"/>
    <mergeCell ref="A2:J2"/>
    <mergeCell ref="A3:J3"/>
    <mergeCell ref="E6:I6"/>
    <mergeCell ref="B43:C43"/>
    <mergeCell ref="A4:J4"/>
  </mergeCells>
  <printOptions horizontalCentered="1"/>
  <pageMargins left="0.5" right="0.5" top="0.31" bottom="0.26" header="0.5" footer="0.2"/>
  <pageSetup scale="75" orientation="portrait" r:id="rId1"/>
  <headerFooter alignWithMargins="0"/>
  <ignoredErrors>
    <ignoredError sqref="E9:I9" numberStoredAsText="1"/>
  </ignoredErrors>
  <drawing r:id="rId2"/>
</worksheet>
</file>

<file path=xl/worksheets/sheet3.xml><?xml version="1.0" encoding="utf-8"?>
<worksheet xmlns="http://schemas.openxmlformats.org/spreadsheetml/2006/main" xmlns:r="http://schemas.openxmlformats.org/officeDocument/2006/relationships">
  <sheetPr codeName="Sheet5">
    <pageSetUpPr fitToPage="1"/>
  </sheetPr>
  <dimension ref="A1:AM64"/>
  <sheetViews>
    <sheetView zoomScale="85" zoomScaleNormal="85" zoomScaleSheetLayoutView="89" workbookViewId="0">
      <selection sqref="A1:I1"/>
    </sheetView>
  </sheetViews>
  <sheetFormatPr defaultColWidth="10.6640625" defaultRowHeight="12.75"/>
  <cols>
    <col min="1" max="1" width="2.83203125" style="53" customWidth="1"/>
    <col min="2" max="2" width="4.6640625" style="55" customWidth="1"/>
    <col min="3" max="3" width="5.83203125" style="53" customWidth="1"/>
    <col min="4" max="4" width="83.1640625" style="53" customWidth="1"/>
    <col min="5" max="5" width="20.33203125" style="44" customWidth="1"/>
    <col min="6" max="6" width="5.1640625" style="44" customWidth="1"/>
    <col min="7" max="7" width="19" style="44" customWidth="1"/>
    <col min="8" max="8" width="1.83203125" style="53" customWidth="1"/>
    <col min="9" max="9" width="2" style="53" customWidth="1"/>
    <col min="10" max="10" width="1.83203125" style="53" customWidth="1"/>
    <col min="11" max="16384" width="10.6640625" style="53"/>
  </cols>
  <sheetData>
    <row r="1" spans="1:39" ht="15.75" customHeight="1">
      <c r="A1" s="336" t="s">
        <v>59</v>
      </c>
      <c r="B1" s="336"/>
      <c r="C1" s="336"/>
      <c r="D1" s="336"/>
      <c r="E1" s="336"/>
      <c r="F1" s="336"/>
      <c r="G1" s="336"/>
      <c r="H1" s="336"/>
      <c r="I1" s="336"/>
      <c r="J1" s="248"/>
    </row>
    <row r="2" spans="1:39" ht="15.75" customHeight="1">
      <c r="A2" s="336" t="s">
        <v>124</v>
      </c>
      <c r="B2" s="336"/>
      <c r="C2" s="336"/>
      <c r="D2" s="336"/>
      <c r="E2" s="336"/>
      <c r="F2" s="336"/>
      <c r="G2" s="336"/>
      <c r="H2" s="336"/>
      <c r="I2" s="336"/>
      <c r="J2" s="248"/>
    </row>
    <row r="3" spans="1:39" ht="15.75" customHeight="1">
      <c r="A3" s="336" t="s">
        <v>0</v>
      </c>
      <c r="B3" s="336"/>
      <c r="C3" s="336"/>
      <c r="D3" s="336"/>
      <c r="E3" s="336"/>
      <c r="F3" s="336"/>
      <c r="G3" s="336"/>
      <c r="H3" s="336"/>
      <c r="I3" s="336"/>
      <c r="J3" s="54"/>
    </row>
    <row r="4" spans="1:39" ht="8.25" customHeight="1">
      <c r="I4" s="56"/>
    </row>
    <row r="5" spans="1:39" ht="13.5" customHeight="1">
      <c r="B5" s="57"/>
      <c r="C5" s="58"/>
      <c r="D5" s="58"/>
      <c r="E5" s="45" t="s">
        <v>241</v>
      </c>
      <c r="F5" s="59"/>
      <c r="G5" s="45" t="s">
        <v>1</v>
      </c>
      <c r="H5" s="57"/>
      <c r="I5" s="60"/>
    </row>
    <row r="6" spans="1:39" ht="13.5" customHeight="1">
      <c r="B6" s="57"/>
      <c r="C6" s="58"/>
      <c r="D6" s="58"/>
      <c r="E6" s="75" t="s">
        <v>242</v>
      </c>
      <c r="F6" s="74"/>
      <c r="G6" s="75" t="s">
        <v>145</v>
      </c>
      <c r="H6" s="57"/>
      <c r="I6" s="60"/>
    </row>
    <row r="7" spans="1:39" s="61" customFormat="1" ht="19.5" customHeight="1">
      <c r="B7" s="315" t="s">
        <v>2</v>
      </c>
      <c r="C7" s="54"/>
      <c r="D7" s="54"/>
      <c r="E7" s="314" t="s">
        <v>52</v>
      </c>
      <c r="F7" s="314"/>
      <c r="G7" s="314"/>
      <c r="H7" s="314"/>
      <c r="I7" s="314"/>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row>
    <row r="8" spans="1:39" ht="19.5" customHeight="1">
      <c r="B8" s="63" t="s">
        <v>3</v>
      </c>
      <c r="C8" s="58"/>
      <c r="D8" s="58"/>
      <c r="E8" s="76"/>
      <c r="F8" s="76"/>
      <c r="G8" s="76"/>
      <c r="H8" s="58"/>
      <c r="I8" s="58"/>
    </row>
    <row r="9" spans="1:39" ht="19.5" customHeight="1">
      <c r="A9" s="64"/>
      <c r="B9" s="57"/>
      <c r="C9" s="58" t="s">
        <v>4</v>
      </c>
      <c r="D9" s="58"/>
      <c r="E9" s="78">
        <v>525</v>
      </c>
      <c r="F9" s="77"/>
      <c r="G9" s="78">
        <v>506</v>
      </c>
      <c r="H9" s="65"/>
      <c r="I9" s="58"/>
      <c r="K9" s="64"/>
    </row>
    <row r="10" spans="1:39" ht="19.5" customHeight="1">
      <c r="A10" s="64"/>
      <c r="B10" s="57"/>
      <c r="C10" s="58" t="s">
        <v>103</v>
      </c>
      <c r="D10" s="58"/>
      <c r="E10" s="80">
        <v>38</v>
      </c>
      <c r="F10" s="79"/>
      <c r="G10" s="80">
        <v>34</v>
      </c>
      <c r="H10" s="65"/>
      <c r="I10" s="58"/>
      <c r="K10" s="64"/>
    </row>
    <row r="11" spans="1:39" ht="19.5" customHeight="1">
      <c r="A11" s="64"/>
      <c r="B11" s="57"/>
      <c r="C11" s="58" t="s">
        <v>62</v>
      </c>
      <c r="E11" s="80">
        <v>215</v>
      </c>
      <c r="F11" s="80"/>
      <c r="G11" s="80">
        <v>279</v>
      </c>
      <c r="H11" s="58"/>
      <c r="I11" s="58"/>
    </row>
    <row r="12" spans="1:39" ht="19.5" customHeight="1">
      <c r="B12" s="57"/>
      <c r="C12" s="58" t="s">
        <v>5</v>
      </c>
      <c r="D12" s="58"/>
      <c r="E12" s="80">
        <v>327</v>
      </c>
      <c r="F12" s="80"/>
      <c r="G12" s="80">
        <v>308</v>
      </c>
      <c r="H12" s="58"/>
      <c r="I12" s="58"/>
    </row>
    <row r="13" spans="1:39" ht="19.5" customHeight="1">
      <c r="B13" s="57"/>
      <c r="C13" s="58" t="s">
        <v>35</v>
      </c>
      <c r="D13" s="58"/>
      <c r="E13" s="80">
        <v>14</v>
      </c>
      <c r="F13" s="80"/>
      <c r="G13" s="80">
        <v>16</v>
      </c>
      <c r="H13" s="58"/>
      <c r="I13" s="58"/>
    </row>
    <row r="14" spans="1:39" ht="19.5" customHeight="1">
      <c r="A14" s="64"/>
      <c r="B14" s="57"/>
      <c r="C14" s="58" t="s">
        <v>243</v>
      </c>
      <c r="D14" s="58"/>
      <c r="E14" s="80">
        <v>158</v>
      </c>
      <c r="F14" s="79"/>
      <c r="G14" s="80">
        <v>17</v>
      </c>
      <c r="H14" s="65"/>
      <c r="I14" s="58"/>
      <c r="K14" s="64"/>
    </row>
    <row r="15" spans="1:39" ht="19.5" customHeight="1">
      <c r="B15" s="57"/>
      <c r="C15" s="58" t="s">
        <v>142</v>
      </c>
      <c r="D15" s="58"/>
      <c r="E15" s="48"/>
      <c r="F15" s="80"/>
      <c r="G15" s="48"/>
      <c r="H15" s="58"/>
      <c r="I15" s="58"/>
    </row>
    <row r="16" spans="1:39" ht="19.5" customHeight="1">
      <c r="B16" s="57"/>
      <c r="C16" s="58" t="s">
        <v>143</v>
      </c>
      <c r="D16" s="58"/>
      <c r="E16" s="48">
        <v>0</v>
      </c>
      <c r="F16" s="80"/>
      <c r="G16" s="48">
        <v>1566</v>
      </c>
      <c r="H16" s="58"/>
      <c r="I16" s="58"/>
    </row>
    <row r="17" spans="1:9" ht="19.5" customHeight="1">
      <c r="B17" s="57"/>
      <c r="C17" s="58" t="s">
        <v>144</v>
      </c>
      <c r="D17" s="58"/>
      <c r="E17" s="48">
        <v>0</v>
      </c>
      <c r="F17" s="80"/>
      <c r="G17" s="48">
        <v>3745</v>
      </c>
      <c r="H17" s="58"/>
      <c r="I17" s="58"/>
    </row>
    <row r="18" spans="1:9" ht="19.5" customHeight="1">
      <c r="B18" s="57"/>
      <c r="C18" s="58" t="s">
        <v>6</v>
      </c>
      <c r="D18" s="58"/>
      <c r="E18" s="81">
        <v>129</v>
      </c>
      <c r="F18" s="80"/>
      <c r="G18" s="81">
        <v>110</v>
      </c>
      <c r="H18" s="58"/>
      <c r="I18" s="58"/>
    </row>
    <row r="19" spans="1:9" ht="19.5" customHeight="1">
      <c r="B19" s="58" t="s">
        <v>7</v>
      </c>
      <c r="C19" s="58"/>
      <c r="D19" s="58"/>
      <c r="E19" s="48">
        <f>SUM(E9:E18)</f>
        <v>1406</v>
      </c>
      <c r="F19" s="80"/>
      <c r="G19" s="48">
        <f>SUM(G9:G18)</f>
        <v>6581</v>
      </c>
      <c r="H19" s="58"/>
      <c r="I19" s="58"/>
    </row>
    <row r="20" spans="1:9" ht="19.5" customHeight="1">
      <c r="B20" s="58" t="s">
        <v>105</v>
      </c>
      <c r="C20" s="58"/>
      <c r="D20" s="58"/>
      <c r="E20" s="48">
        <v>103</v>
      </c>
      <c r="F20" s="80"/>
      <c r="G20" s="48">
        <v>97</v>
      </c>
      <c r="H20" s="58"/>
      <c r="I20" s="58"/>
    </row>
    <row r="21" spans="1:9" ht="19.5" customHeight="1">
      <c r="B21" s="58" t="s">
        <v>46</v>
      </c>
      <c r="C21" s="58"/>
      <c r="D21" s="58"/>
      <c r="E21" s="50">
        <v>195</v>
      </c>
      <c r="F21" s="80"/>
      <c r="G21" s="50">
        <v>193</v>
      </c>
      <c r="H21" s="58"/>
      <c r="I21" s="58"/>
    </row>
    <row r="22" spans="1:9" ht="19.5" customHeight="1">
      <c r="B22" s="58" t="s">
        <v>36</v>
      </c>
      <c r="C22" s="58"/>
      <c r="D22" s="58"/>
      <c r="E22" s="50">
        <v>326</v>
      </c>
      <c r="F22" s="80"/>
      <c r="G22" s="50">
        <v>392</v>
      </c>
      <c r="H22" s="58"/>
      <c r="I22" s="58"/>
    </row>
    <row r="23" spans="1:9" ht="19.5" customHeight="1">
      <c r="B23" s="58" t="s">
        <v>8</v>
      </c>
      <c r="C23" s="58"/>
      <c r="D23" s="58"/>
      <c r="E23" s="156">
        <v>5210</v>
      </c>
      <c r="F23" s="80"/>
      <c r="G23" s="156">
        <v>5061</v>
      </c>
      <c r="H23" s="58"/>
      <c r="I23" s="58"/>
    </row>
    <row r="24" spans="1:9" ht="19.5" customHeight="1">
      <c r="B24" s="58" t="s">
        <v>9</v>
      </c>
      <c r="C24" s="58"/>
      <c r="D24" s="58"/>
      <c r="E24" s="50">
        <v>1680</v>
      </c>
      <c r="F24" s="80"/>
      <c r="G24" s="50">
        <v>1648</v>
      </c>
      <c r="H24" s="66"/>
      <c r="I24" s="58"/>
    </row>
    <row r="25" spans="1:9" ht="19.5" customHeight="1">
      <c r="B25" s="58" t="s">
        <v>217</v>
      </c>
      <c r="C25" s="58"/>
      <c r="D25" s="58"/>
      <c r="E25" s="50">
        <v>101</v>
      </c>
      <c r="F25" s="80"/>
      <c r="G25" s="50">
        <v>119</v>
      </c>
      <c r="H25" s="67"/>
      <c r="I25" s="58"/>
    </row>
    <row r="26" spans="1:9" ht="19.5" customHeight="1" thickBot="1">
      <c r="B26" s="58" t="s">
        <v>10</v>
      </c>
      <c r="C26" s="57"/>
      <c r="D26" s="57"/>
      <c r="E26" s="83">
        <f>SUM(E19:E25)</f>
        <v>9021</v>
      </c>
      <c r="F26" s="82"/>
      <c r="G26" s="83">
        <f>SUM(G19:G25)</f>
        <v>14091</v>
      </c>
      <c r="H26" s="67"/>
      <c r="I26" s="58"/>
    </row>
    <row r="27" spans="1:9" ht="9.75" customHeight="1" thickTop="1">
      <c r="F27" s="84"/>
      <c r="I27" s="58"/>
    </row>
    <row r="28" spans="1:9" ht="19.5" customHeight="1">
      <c r="A28" s="55"/>
      <c r="B28" s="57" t="s">
        <v>119</v>
      </c>
      <c r="C28" s="58"/>
      <c r="D28" s="58"/>
      <c r="E28" s="51"/>
      <c r="F28" s="76"/>
      <c r="G28" s="51"/>
      <c r="H28" s="68"/>
      <c r="I28" s="58"/>
    </row>
    <row r="29" spans="1:9" ht="19.5" customHeight="1">
      <c r="B29" s="63" t="s">
        <v>11</v>
      </c>
      <c r="C29" s="54"/>
      <c r="D29" s="58"/>
      <c r="E29" s="156"/>
      <c r="F29" s="76"/>
      <c r="G29" s="51"/>
      <c r="H29" s="58"/>
      <c r="I29" s="58"/>
    </row>
    <row r="30" spans="1:9" ht="19.5" customHeight="1">
      <c r="B30" s="57"/>
      <c r="C30" s="58" t="s">
        <v>12</v>
      </c>
      <c r="D30" s="58"/>
      <c r="E30" s="85">
        <v>147</v>
      </c>
      <c r="F30" s="77"/>
      <c r="G30" s="85">
        <v>164</v>
      </c>
      <c r="H30" s="58"/>
      <c r="I30" s="58"/>
    </row>
    <row r="31" spans="1:9" ht="19.5" customHeight="1">
      <c r="B31" s="57"/>
      <c r="C31" s="58" t="s">
        <v>63</v>
      </c>
      <c r="D31" s="58"/>
      <c r="E31" s="87">
        <v>69</v>
      </c>
      <c r="F31" s="86"/>
      <c r="G31" s="87">
        <v>106</v>
      </c>
      <c r="H31" s="58"/>
      <c r="I31" s="58"/>
    </row>
    <row r="32" spans="1:9" ht="19.5" customHeight="1">
      <c r="B32" s="57"/>
      <c r="C32" s="58" t="s">
        <v>13</v>
      </c>
      <c r="D32" s="58"/>
      <c r="E32" s="87">
        <v>56</v>
      </c>
      <c r="F32" s="86"/>
      <c r="G32" s="87">
        <v>132</v>
      </c>
      <c r="H32" s="58"/>
      <c r="I32" s="58"/>
    </row>
    <row r="33" spans="2:11" ht="19.5" customHeight="1">
      <c r="B33" s="57"/>
      <c r="C33" s="58" t="s">
        <v>14</v>
      </c>
      <c r="D33" s="58"/>
      <c r="E33" s="87">
        <v>237</v>
      </c>
      <c r="F33" s="86"/>
      <c r="G33" s="87">
        <v>124</v>
      </c>
      <c r="H33" s="58"/>
      <c r="I33" s="58"/>
    </row>
    <row r="34" spans="2:11" ht="19.5" customHeight="1">
      <c r="B34" s="53"/>
      <c r="C34" s="58" t="s">
        <v>133</v>
      </c>
      <c r="D34" s="58"/>
      <c r="E34" s="87">
        <v>120</v>
      </c>
      <c r="F34" s="86"/>
      <c r="G34" s="87">
        <v>112</v>
      </c>
      <c r="H34" s="58"/>
      <c r="I34" s="58"/>
      <c r="K34" s="69"/>
    </row>
    <row r="35" spans="2:11" ht="19.5" customHeight="1">
      <c r="B35" s="53"/>
      <c r="C35" s="58" t="s">
        <v>43</v>
      </c>
      <c r="D35" s="58"/>
      <c r="E35" s="87">
        <v>27</v>
      </c>
      <c r="F35" s="86"/>
      <c r="G35" s="87">
        <v>27</v>
      </c>
      <c r="H35" s="58"/>
      <c r="I35" s="58"/>
      <c r="K35" s="69"/>
    </row>
    <row r="36" spans="2:11" ht="19.5" customHeight="1">
      <c r="B36" s="53"/>
      <c r="C36" s="58" t="s">
        <v>243</v>
      </c>
      <c r="D36" s="58"/>
      <c r="E36" s="87">
        <v>158</v>
      </c>
      <c r="F36" s="86"/>
      <c r="G36" s="87">
        <v>17</v>
      </c>
      <c r="H36" s="58"/>
      <c r="I36" s="58"/>
      <c r="K36" s="69"/>
    </row>
    <row r="37" spans="2:11" ht="19.5" customHeight="1">
      <c r="B37" s="53"/>
      <c r="C37" s="58" t="s">
        <v>142</v>
      </c>
      <c r="D37" s="58"/>
      <c r="E37" s="87"/>
      <c r="F37" s="86"/>
      <c r="G37" s="87"/>
      <c r="H37" s="58"/>
      <c r="I37" s="58"/>
      <c r="K37" s="69"/>
    </row>
    <row r="38" spans="2:11" ht="19.5" customHeight="1">
      <c r="B38" s="53"/>
      <c r="C38" s="58" t="s">
        <v>143</v>
      </c>
      <c r="D38" s="58"/>
      <c r="E38" s="87">
        <v>0</v>
      </c>
      <c r="F38" s="86"/>
      <c r="G38" s="87">
        <v>1566</v>
      </c>
      <c r="H38" s="58"/>
      <c r="I38" s="58"/>
      <c r="K38" s="69"/>
    </row>
    <row r="39" spans="2:11" ht="19.5" customHeight="1">
      <c r="B39" s="53"/>
      <c r="C39" s="58" t="s">
        <v>136</v>
      </c>
      <c r="D39" s="58"/>
      <c r="E39" s="87">
        <v>0</v>
      </c>
      <c r="F39" s="86"/>
      <c r="G39" s="87">
        <v>3745</v>
      </c>
      <c r="H39" s="58"/>
      <c r="I39" s="58"/>
      <c r="K39" s="69"/>
    </row>
    <row r="40" spans="2:11" ht="19.5" customHeight="1">
      <c r="B40" s="53"/>
      <c r="C40" s="58" t="s">
        <v>97</v>
      </c>
      <c r="D40" s="58"/>
      <c r="E40" s="88">
        <v>45</v>
      </c>
      <c r="F40" s="86"/>
      <c r="G40" s="88">
        <v>45</v>
      </c>
      <c r="H40" s="58"/>
      <c r="I40" s="58"/>
      <c r="K40" s="69"/>
    </row>
    <row r="41" spans="2:11" ht="19.5" customHeight="1">
      <c r="B41" s="58" t="s">
        <v>15</v>
      </c>
      <c r="C41" s="58"/>
      <c r="D41" s="58"/>
      <c r="E41" s="87">
        <f>SUM(E30:E40)</f>
        <v>859</v>
      </c>
      <c r="F41" s="86"/>
      <c r="G41" s="87">
        <f>SUM(G30:G40)</f>
        <v>6038</v>
      </c>
      <c r="H41" s="70"/>
      <c r="I41" s="58"/>
      <c r="J41" s="71"/>
    </row>
    <row r="42" spans="2:11" ht="19.5" customHeight="1">
      <c r="B42" s="58" t="s">
        <v>41</v>
      </c>
      <c r="D42" s="58"/>
      <c r="E42" s="87">
        <v>1962</v>
      </c>
      <c r="F42" s="86"/>
      <c r="G42" s="87">
        <v>2072</v>
      </c>
      <c r="H42" s="58"/>
      <c r="I42" s="58"/>
    </row>
    <row r="43" spans="2:11" ht="19.5" customHeight="1">
      <c r="B43" s="58" t="s">
        <v>37</v>
      </c>
      <c r="C43" s="58"/>
      <c r="D43" s="58"/>
      <c r="E43" s="87">
        <v>684</v>
      </c>
      <c r="F43" s="86"/>
      <c r="G43" s="87">
        <v>670</v>
      </c>
      <c r="H43" s="58"/>
    </row>
    <row r="44" spans="2:11" ht="19.5" customHeight="1">
      <c r="B44" s="58" t="s">
        <v>16</v>
      </c>
      <c r="C44" s="58"/>
      <c r="D44" s="58"/>
      <c r="E44" s="87">
        <v>173</v>
      </c>
      <c r="F44" s="86"/>
      <c r="G44" s="87">
        <v>154</v>
      </c>
      <c r="H44" s="58"/>
    </row>
    <row r="45" spans="2:11" ht="19.5" customHeight="1">
      <c r="B45" s="58" t="s">
        <v>218</v>
      </c>
      <c r="C45" s="58"/>
      <c r="D45" s="58"/>
      <c r="E45" s="89">
        <v>182</v>
      </c>
      <c r="F45" s="86"/>
      <c r="G45" s="89">
        <v>171</v>
      </c>
      <c r="H45" s="58"/>
    </row>
    <row r="46" spans="2:11" ht="19.5" customHeight="1">
      <c r="B46" s="58" t="s">
        <v>17</v>
      </c>
      <c r="C46" s="58"/>
      <c r="D46" s="58"/>
      <c r="E46" s="87">
        <f>SUM(E41:E45)</f>
        <v>3860</v>
      </c>
      <c r="F46" s="86"/>
      <c r="G46" s="87">
        <f>SUM(G41:G45)</f>
        <v>9105</v>
      </c>
      <c r="H46" s="58"/>
    </row>
    <row r="47" spans="2:11" ht="12.75" customHeight="1">
      <c r="B47" s="58"/>
      <c r="C47" s="58"/>
      <c r="D47" s="58"/>
      <c r="E47" s="87"/>
      <c r="F47" s="90"/>
      <c r="G47" s="87"/>
      <c r="H47" s="58"/>
    </row>
    <row r="48" spans="2:11" ht="19.5" customHeight="1">
      <c r="B48" s="57" t="s">
        <v>125</v>
      </c>
      <c r="C48" s="58"/>
      <c r="D48" s="58"/>
      <c r="E48" s="87"/>
      <c r="F48" s="90"/>
      <c r="G48" s="87"/>
      <c r="H48" s="58"/>
    </row>
    <row r="49" spans="2:8" ht="19.5" customHeight="1">
      <c r="B49" s="57" t="s">
        <v>111</v>
      </c>
      <c r="C49" s="58"/>
      <c r="D49" s="58"/>
      <c r="E49" s="51"/>
      <c r="F49" s="51"/>
      <c r="G49" s="51"/>
      <c r="H49" s="50"/>
    </row>
    <row r="50" spans="2:8" ht="19.5" customHeight="1">
      <c r="B50" s="58" t="s">
        <v>112</v>
      </c>
      <c r="C50" s="58"/>
      <c r="D50" s="58"/>
      <c r="E50" s="51"/>
      <c r="F50" s="51"/>
      <c r="G50" s="51"/>
      <c r="H50" s="50"/>
    </row>
    <row r="51" spans="2:8" ht="20.25" customHeight="1">
      <c r="B51" s="58" t="s">
        <v>113</v>
      </c>
      <c r="C51" s="58"/>
      <c r="D51" s="58"/>
      <c r="E51" s="87">
        <v>2</v>
      </c>
      <c r="F51" s="87"/>
      <c r="G51" s="87">
        <v>2</v>
      </c>
      <c r="H51" s="50"/>
    </row>
    <row r="52" spans="2:8" ht="19.5" customHeight="1">
      <c r="B52" s="58" t="s">
        <v>114</v>
      </c>
      <c r="C52" s="58"/>
      <c r="D52" s="58"/>
      <c r="E52" s="87">
        <v>3798</v>
      </c>
      <c r="F52" s="87"/>
      <c r="G52" s="87">
        <v>3793</v>
      </c>
      <c r="H52" s="50"/>
    </row>
    <row r="53" spans="2:8" ht="19.5" customHeight="1">
      <c r="B53" s="58" t="s">
        <v>115</v>
      </c>
      <c r="C53" s="58"/>
      <c r="D53" s="58"/>
      <c r="E53" s="87">
        <v>-906</v>
      </c>
      <c r="F53" s="87"/>
      <c r="G53" s="87">
        <v>-860</v>
      </c>
      <c r="H53" s="50"/>
    </row>
    <row r="54" spans="2:8" ht="19.5" customHeight="1">
      <c r="B54" s="58" t="s">
        <v>116</v>
      </c>
      <c r="C54" s="58"/>
      <c r="D54" s="51"/>
      <c r="E54" s="87">
        <v>-218</v>
      </c>
      <c r="F54" s="87"/>
      <c r="G54" s="87">
        <v>-350</v>
      </c>
      <c r="H54" s="50"/>
    </row>
    <row r="55" spans="2:8" ht="19.5" customHeight="1">
      <c r="B55" s="58" t="s">
        <v>117</v>
      </c>
      <c r="C55" s="58"/>
      <c r="D55" s="58"/>
      <c r="E55" s="89">
        <v>2476</v>
      </c>
      <c r="F55" s="87"/>
      <c r="G55" s="89">
        <v>2391</v>
      </c>
      <c r="H55" s="50"/>
    </row>
    <row r="56" spans="2:8" ht="19.5" customHeight="1">
      <c r="B56" s="58" t="s">
        <v>106</v>
      </c>
      <c r="C56" s="58"/>
      <c r="D56" s="58"/>
      <c r="E56" s="90">
        <f>SUM(E51:E55)</f>
        <v>5152</v>
      </c>
      <c r="F56" s="90"/>
      <c r="G56" s="90">
        <f>SUM(G51:G55)</f>
        <v>4976</v>
      </c>
      <c r="H56" s="48"/>
    </row>
    <row r="57" spans="2:8" ht="19.5" customHeight="1">
      <c r="B57" s="58" t="s">
        <v>102</v>
      </c>
      <c r="C57" s="58"/>
      <c r="D57" s="58"/>
      <c r="E57" s="89">
        <v>9</v>
      </c>
      <c r="F57" s="87"/>
      <c r="G57" s="89">
        <v>10</v>
      </c>
      <c r="H57" s="50"/>
    </row>
    <row r="58" spans="2:8" ht="19.5" customHeight="1">
      <c r="B58" s="58" t="s">
        <v>104</v>
      </c>
      <c r="E58" s="89">
        <f>E57+E56</f>
        <v>5161</v>
      </c>
      <c r="F58" s="87"/>
      <c r="G58" s="89">
        <f>G57+G56</f>
        <v>4986</v>
      </c>
    </row>
    <row r="59" spans="2:8" ht="19.5" customHeight="1" thickBot="1">
      <c r="B59" s="58" t="s">
        <v>219</v>
      </c>
      <c r="E59" s="91">
        <f>E58+E46</f>
        <v>9021</v>
      </c>
      <c r="F59" s="77"/>
      <c r="G59" s="91">
        <f>G58+G46</f>
        <v>14091</v>
      </c>
    </row>
    <row r="60" spans="2:8" ht="13.5" thickTop="1"/>
    <row r="62" spans="2:8">
      <c r="E62" s="72"/>
      <c r="G62" s="72"/>
    </row>
    <row r="63" spans="2:8">
      <c r="D63" s="58"/>
      <c r="E63" s="58"/>
      <c r="F63" s="58"/>
      <c r="G63" s="58"/>
      <c r="H63" s="58"/>
    </row>
    <row r="64" spans="2:8">
      <c r="D64" s="58"/>
      <c r="E64" s="58"/>
      <c r="F64" s="58"/>
      <c r="G64" s="58"/>
      <c r="H64" s="58"/>
    </row>
  </sheetData>
  <mergeCells count="3">
    <mergeCell ref="A1:I1"/>
    <mergeCell ref="A2:I2"/>
    <mergeCell ref="A3:I3"/>
  </mergeCells>
  <phoneticPr fontId="2" type="noConversion"/>
  <printOptions horizontalCentered="1"/>
  <pageMargins left="0.5" right="0.5" top="0.32" bottom="0.75" header="0.17" footer="0.5"/>
  <pageSetup scale="64" orientation="portrait" r:id="rId1"/>
  <headerFooter alignWithMargins="0"/>
  <ignoredErrors>
    <ignoredError sqref="E6:G6" numberStoredAsText="1"/>
  </ignoredErrors>
</worksheet>
</file>

<file path=xl/worksheets/sheet4.xml><?xml version="1.0" encoding="utf-8"?>
<worksheet xmlns="http://schemas.openxmlformats.org/spreadsheetml/2006/main" xmlns:r="http://schemas.openxmlformats.org/officeDocument/2006/relationships">
  <sheetPr codeName="Sheet3">
    <pageSetUpPr fitToPage="1"/>
  </sheetPr>
  <dimension ref="A1:J75"/>
  <sheetViews>
    <sheetView zoomScaleNormal="100" workbookViewId="0">
      <selection sqref="A1:H1"/>
    </sheetView>
  </sheetViews>
  <sheetFormatPr defaultColWidth="9.33203125" defaultRowHeight="12.75"/>
  <cols>
    <col min="1" max="1" width="112.5" style="157" customWidth="1"/>
    <col min="2" max="2" width="5.33203125" style="157" customWidth="1"/>
    <col min="3" max="3" width="19.33203125" style="157" customWidth="1"/>
    <col min="4" max="4" width="1.6640625" style="157" customWidth="1"/>
    <col min="5" max="5" width="19.33203125" style="164" customWidth="1"/>
    <col min="6" max="6" width="1.6640625" style="157" customWidth="1"/>
    <col min="7" max="7" width="19.33203125" style="164" customWidth="1"/>
    <col min="8" max="8" width="1.83203125" style="1" customWidth="1"/>
    <col min="9" max="16384" width="9.33203125" style="157"/>
  </cols>
  <sheetData>
    <row r="1" spans="1:10">
      <c r="A1" s="338" t="s">
        <v>59</v>
      </c>
      <c r="B1" s="338"/>
      <c r="C1" s="338"/>
      <c r="D1" s="338"/>
      <c r="E1" s="338"/>
      <c r="F1" s="338"/>
      <c r="G1" s="338"/>
      <c r="H1" s="338"/>
    </row>
    <row r="2" spans="1:10">
      <c r="A2" s="338" t="s">
        <v>146</v>
      </c>
      <c r="B2" s="338"/>
      <c r="C2" s="338"/>
      <c r="D2" s="338"/>
      <c r="E2" s="338"/>
      <c r="F2" s="338"/>
      <c r="G2" s="338"/>
      <c r="H2" s="338"/>
    </row>
    <row r="3" spans="1:10">
      <c r="A3" s="338" t="s">
        <v>147</v>
      </c>
      <c r="B3" s="338"/>
      <c r="C3" s="338"/>
      <c r="D3" s="338"/>
      <c r="E3" s="338"/>
      <c r="F3" s="338"/>
      <c r="G3" s="338"/>
      <c r="H3" s="338"/>
    </row>
    <row r="4" spans="1:10">
      <c r="A4" s="338" t="s">
        <v>51</v>
      </c>
      <c r="B4" s="338"/>
      <c r="C4" s="338"/>
      <c r="D4" s="338"/>
      <c r="E4" s="338"/>
      <c r="F4" s="338"/>
      <c r="G4" s="338"/>
      <c r="H4" s="338"/>
    </row>
    <row r="5" spans="1:10">
      <c r="A5" s="338" t="s">
        <v>52</v>
      </c>
      <c r="B5" s="338"/>
      <c r="C5" s="338"/>
      <c r="D5" s="338"/>
      <c r="E5" s="338"/>
      <c r="F5" s="338"/>
      <c r="G5" s="338"/>
      <c r="H5" s="338"/>
    </row>
    <row r="6" spans="1:10">
      <c r="A6" s="159"/>
      <c r="B6" s="159"/>
      <c r="C6" s="159"/>
      <c r="D6" s="159"/>
      <c r="E6" s="49"/>
      <c r="F6" s="49"/>
      <c r="G6" s="49"/>
      <c r="H6" s="49"/>
    </row>
    <row r="7" spans="1:10" ht="17.25" customHeight="1">
      <c r="A7" s="158"/>
      <c r="B7" s="158"/>
      <c r="C7" s="337" t="s">
        <v>148</v>
      </c>
      <c r="D7" s="337"/>
      <c r="E7" s="337"/>
      <c r="F7" s="337"/>
      <c r="G7" s="337"/>
      <c r="H7" s="49"/>
    </row>
    <row r="8" spans="1:10" ht="17.25" customHeight="1">
      <c r="B8" s="158"/>
      <c r="C8" s="277" t="s">
        <v>241</v>
      </c>
      <c r="D8" s="160"/>
      <c r="E8" s="47" t="s">
        <v>1</v>
      </c>
      <c r="F8" s="160"/>
      <c r="G8" s="160" t="s">
        <v>241</v>
      </c>
      <c r="H8" s="49"/>
    </row>
    <row r="9" spans="1:10" ht="17.25" customHeight="1">
      <c r="B9" s="158"/>
      <c r="C9" s="93" t="s">
        <v>242</v>
      </c>
      <c r="D9" s="94"/>
      <c r="E9" s="93" t="s">
        <v>145</v>
      </c>
      <c r="F9" s="94"/>
      <c r="G9" s="93" t="s">
        <v>145</v>
      </c>
      <c r="H9" s="157"/>
    </row>
    <row r="10" spans="1:10" ht="17.25" customHeight="1">
      <c r="A10" s="161" t="s">
        <v>149</v>
      </c>
      <c r="B10" s="161"/>
      <c r="C10" s="163">
        <f>'Income Statement'!C51</f>
        <v>85</v>
      </c>
      <c r="D10" s="162">
        <v>43</v>
      </c>
      <c r="E10" s="163">
        <f>'Income Statement'!E51</f>
        <v>82</v>
      </c>
      <c r="F10" s="164"/>
      <c r="G10" s="163">
        <f>'Income Statement'!G51</f>
        <v>104</v>
      </c>
      <c r="H10" s="22"/>
    </row>
    <row r="11" spans="1:10" ht="6.75" customHeight="1">
      <c r="A11" s="165"/>
      <c r="B11" s="165"/>
      <c r="C11" s="166"/>
      <c r="D11" s="166"/>
      <c r="E11" s="166"/>
      <c r="F11" s="167"/>
      <c r="G11" s="166"/>
    </row>
    <row r="12" spans="1:10" ht="15" customHeight="1">
      <c r="A12" s="157" t="s">
        <v>150</v>
      </c>
      <c r="C12" s="164"/>
      <c r="D12" s="164"/>
      <c r="F12" s="164"/>
    </row>
    <row r="13" spans="1:10" ht="8.25" customHeight="1">
      <c r="C13" s="164"/>
      <c r="D13" s="164"/>
      <c r="F13" s="164"/>
    </row>
    <row r="14" spans="1:10">
      <c r="A14" s="168" t="s">
        <v>129</v>
      </c>
      <c r="C14" s="173">
        <v>2</v>
      </c>
      <c r="D14" s="169"/>
      <c r="E14" s="170">
        <v>1</v>
      </c>
      <c r="F14" s="169"/>
      <c r="G14" s="170">
        <v>5</v>
      </c>
    </row>
    <row r="15" spans="1:10">
      <c r="A15" s="171" t="s">
        <v>151</v>
      </c>
      <c r="B15" s="171"/>
      <c r="C15" s="173">
        <v>0</v>
      </c>
      <c r="D15" s="172"/>
      <c r="E15" s="173">
        <v>25</v>
      </c>
      <c r="F15" s="172"/>
      <c r="G15" s="173">
        <v>0</v>
      </c>
    </row>
    <row r="16" spans="1:10">
      <c r="A16" s="171" t="s">
        <v>99</v>
      </c>
      <c r="B16" s="171"/>
      <c r="C16" s="173">
        <v>12</v>
      </c>
      <c r="D16" s="172"/>
      <c r="E16" s="173">
        <v>18</v>
      </c>
      <c r="F16" s="172"/>
      <c r="G16" s="173">
        <v>0</v>
      </c>
      <c r="H16" s="49"/>
      <c r="I16" s="164"/>
      <c r="J16" s="164"/>
    </row>
    <row r="17" spans="1:10">
      <c r="A17" s="171" t="s">
        <v>244</v>
      </c>
      <c r="B17" s="164"/>
      <c r="C17" s="170">
        <v>9</v>
      </c>
      <c r="D17" s="169"/>
      <c r="E17" s="170">
        <v>0</v>
      </c>
      <c r="F17" s="169"/>
      <c r="G17" s="170">
        <v>0</v>
      </c>
      <c r="H17" s="49"/>
      <c r="I17" s="164"/>
      <c r="J17" s="164"/>
    </row>
    <row r="18" spans="1:10" s="174" customFormat="1">
      <c r="A18" s="245" t="s">
        <v>152</v>
      </c>
      <c r="B18" s="245"/>
      <c r="C18" s="246">
        <v>0</v>
      </c>
      <c r="D18" s="172"/>
      <c r="E18" s="246">
        <v>0</v>
      </c>
      <c r="F18" s="172"/>
      <c r="G18" s="246">
        <v>4</v>
      </c>
      <c r="H18" s="49"/>
      <c r="I18" s="195"/>
      <c r="J18" s="195"/>
    </row>
    <row r="19" spans="1:10" ht="17.25" customHeight="1">
      <c r="A19" s="171" t="s">
        <v>153</v>
      </c>
      <c r="B19" s="171"/>
      <c r="C19" s="173">
        <f>SUM(C14:C18)</f>
        <v>23</v>
      </c>
      <c r="D19" s="172"/>
      <c r="E19" s="173">
        <f>SUM(E14:E18)</f>
        <v>44</v>
      </c>
      <c r="F19" s="172"/>
      <c r="G19" s="173">
        <f>SUM(G14:G18)</f>
        <v>9</v>
      </c>
      <c r="H19" s="49"/>
      <c r="I19" s="164"/>
      <c r="J19" s="164"/>
    </row>
    <row r="20" spans="1:10" ht="7.5" customHeight="1">
      <c r="A20" s="171"/>
      <c r="B20" s="171"/>
      <c r="C20" s="173"/>
      <c r="D20" s="172"/>
      <c r="E20" s="173"/>
      <c r="F20" s="172"/>
      <c r="G20" s="173"/>
      <c r="H20" s="49"/>
      <c r="I20" s="164"/>
      <c r="J20" s="164"/>
    </row>
    <row r="21" spans="1:10" ht="13.5" customHeight="1">
      <c r="A21" s="171" t="s">
        <v>154</v>
      </c>
      <c r="B21" s="171"/>
      <c r="C21" s="173">
        <v>-3</v>
      </c>
      <c r="D21" s="172"/>
      <c r="E21" s="173">
        <v>-13</v>
      </c>
      <c r="F21" s="172"/>
      <c r="G21" s="173">
        <v>-3</v>
      </c>
      <c r="H21" s="73"/>
      <c r="I21" s="164"/>
      <c r="J21" s="164"/>
    </row>
    <row r="22" spans="1:10" ht="15" customHeight="1">
      <c r="A22" s="171" t="s">
        <v>155</v>
      </c>
      <c r="B22" s="171"/>
      <c r="C22" s="173">
        <v>3</v>
      </c>
      <c r="D22" s="172"/>
      <c r="E22" s="173">
        <v>0</v>
      </c>
      <c r="F22" s="172"/>
      <c r="G22" s="173">
        <v>0</v>
      </c>
      <c r="H22" s="73"/>
      <c r="I22" s="164"/>
      <c r="J22" s="164"/>
    </row>
    <row r="23" spans="1:10" ht="17.25" customHeight="1">
      <c r="A23" s="171" t="s">
        <v>156</v>
      </c>
      <c r="B23" s="171"/>
      <c r="C23" s="209">
        <f>SUM(C19:C22)</f>
        <v>23</v>
      </c>
      <c r="D23" s="169"/>
      <c r="E23" s="209">
        <f>SUM(E19:E22)</f>
        <v>31</v>
      </c>
      <c r="F23" s="169"/>
      <c r="G23" s="209">
        <f>SUM(G19:G22)</f>
        <v>6</v>
      </c>
      <c r="H23" s="49"/>
      <c r="I23" s="164"/>
      <c r="J23" s="164"/>
    </row>
    <row r="24" spans="1:10" ht="9" customHeight="1">
      <c r="A24" s="171"/>
      <c r="B24" s="171"/>
      <c r="C24" s="170"/>
      <c r="D24" s="169"/>
      <c r="E24" s="170"/>
      <c r="F24" s="169"/>
      <c r="G24" s="170"/>
      <c r="H24" s="49"/>
      <c r="I24" s="164"/>
      <c r="J24" s="164"/>
    </row>
    <row r="25" spans="1:10" ht="17.25" customHeight="1" thickBot="1">
      <c r="A25" s="175" t="s">
        <v>157</v>
      </c>
      <c r="B25" s="175"/>
      <c r="C25" s="177">
        <f>C10+C23</f>
        <v>108</v>
      </c>
      <c r="D25" s="176"/>
      <c r="E25" s="177">
        <f>E10+E23</f>
        <v>113</v>
      </c>
      <c r="F25" s="178"/>
      <c r="G25" s="177">
        <f>G10+G23</f>
        <v>110</v>
      </c>
    </row>
    <row r="26" spans="1:10" ht="13.5" thickTop="1">
      <c r="A26" s="165"/>
      <c r="B26" s="165"/>
      <c r="C26" s="179"/>
      <c r="D26" s="179"/>
      <c r="E26" s="179"/>
      <c r="F26" s="164"/>
      <c r="G26" s="179"/>
    </row>
    <row r="27" spans="1:10" ht="17.25" customHeight="1">
      <c r="A27" s="161"/>
      <c r="B27" s="161"/>
      <c r="C27" s="179"/>
      <c r="D27" s="179"/>
      <c r="E27" s="179"/>
      <c r="F27" s="164"/>
      <c r="G27" s="179"/>
    </row>
    <row r="28" spans="1:10" ht="17.25" customHeight="1">
      <c r="A28" s="161" t="s">
        <v>158</v>
      </c>
      <c r="C28" s="180">
        <f>'Income Statement'!C55</f>
        <v>0.48</v>
      </c>
      <c r="D28" s="180"/>
      <c r="E28" s="180">
        <f>'Income Statement'!E55</f>
        <v>0.45</v>
      </c>
      <c r="F28" s="164"/>
      <c r="G28" s="180">
        <f>'Income Statement'!G55</f>
        <v>0.56999999999999995</v>
      </c>
    </row>
    <row r="29" spans="1:10" ht="17.25" customHeight="1">
      <c r="A29" s="171" t="s">
        <v>237</v>
      </c>
      <c r="B29" s="168"/>
      <c r="C29" s="182">
        <v>0.13</v>
      </c>
      <c r="D29" s="181"/>
      <c r="E29" s="182">
        <v>0.18</v>
      </c>
      <c r="F29" s="181"/>
      <c r="G29" s="182">
        <v>0.04</v>
      </c>
    </row>
    <row r="30" spans="1:10" ht="6.75" customHeight="1">
      <c r="A30" s="168"/>
      <c r="B30" s="168"/>
      <c r="C30" s="183"/>
      <c r="D30" s="183"/>
      <c r="E30" s="183"/>
      <c r="F30" s="164"/>
      <c r="G30" s="183"/>
    </row>
    <row r="31" spans="1:10" ht="17.25" customHeight="1" thickBot="1">
      <c r="A31" s="175" t="s">
        <v>159</v>
      </c>
      <c r="B31" s="175"/>
      <c r="C31" s="184">
        <f>SUM(C28:C29)</f>
        <v>0.61</v>
      </c>
      <c r="D31" s="244"/>
      <c r="E31" s="184">
        <f>SUM(E28:E29)</f>
        <v>0.63</v>
      </c>
      <c r="F31" s="178"/>
      <c r="G31" s="184">
        <f>SUM(G28:G29)</f>
        <v>0.61</v>
      </c>
    </row>
    <row r="32" spans="1:10" ht="13.5" thickTop="1">
      <c r="C32" s="185"/>
      <c r="D32" s="164"/>
      <c r="F32" s="164"/>
    </row>
    <row r="33" spans="1:10">
      <c r="C33" s="164"/>
      <c r="D33" s="164"/>
      <c r="F33" s="164"/>
      <c r="H33" s="8"/>
    </row>
    <row r="34" spans="1:10" ht="18" customHeight="1">
      <c r="C34" s="331" t="s">
        <v>148</v>
      </c>
      <c r="D34" s="331"/>
      <c r="E34" s="331"/>
      <c r="F34" s="331"/>
      <c r="G34" s="331"/>
      <c r="H34" s="8"/>
    </row>
    <row r="35" spans="1:10" ht="18" customHeight="1">
      <c r="C35" s="327" t="s">
        <v>241</v>
      </c>
      <c r="D35" s="328"/>
      <c r="E35" s="47" t="s">
        <v>1</v>
      </c>
      <c r="F35" s="328"/>
      <c r="G35" s="328" t="s">
        <v>241</v>
      </c>
      <c r="H35" s="3"/>
    </row>
    <row r="36" spans="1:10" ht="18" customHeight="1">
      <c r="C36" s="93" t="s">
        <v>242</v>
      </c>
      <c r="D36" s="94"/>
      <c r="E36" s="93" t="s">
        <v>145</v>
      </c>
      <c r="F36" s="94"/>
      <c r="G36" s="93" t="s">
        <v>145</v>
      </c>
      <c r="H36" s="3"/>
    </row>
    <row r="37" spans="1:10" ht="18" customHeight="1">
      <c r="C37" s="164"/>
      <c r="D37" s="164"/>
      <c r="F37" s="164"/>
    </row>
    <row r="38" spans="1:10" ht="18" customHeight="1">
      <c r="A38" s="161" t="s">
        <v>160</v>
      </c>
      <c r="B38" s="161"/>
      <c r="C38" s="163">
        <f>'Income Statement'!C37</f>
        <v>171</v>
      </c>
      <c r="D38" s="163"/>
      <c r="E38" s="163">
        <f>'Income Statement'!E37</f>
        <v>161</v>
      </c>
      <c r="F38" s="163"/>
      <c r="G38" s="163">
        <f>'Income Statement'!G37</f>
        <v>183</v>
      </c>
    </row>
    <row r="39" spans="1:10" ht="9.75" customHeight="1">
      <c r="C39" s="164"/>
      <c r="D39" s="164"/>
      <c r="F39" s="164"/>
    </row>
    <row r="40" spans="1:10">
      <c r="A40" s="157" t="s">
        <v>150</v>
      </c>
      <c r="C40" s="164"/>
      <c r="D40" s="164"/>
      <c r="F40" s="164"/>
    </row>
    <row r="41" spans="1:10" ht="9.75" customHeight="1">
      <c r="C41" s="164"/>
      <c r="D41" s="164"/>
      <c r="F41" s="164"/>
    </row>
    <row r="42" spans="1:10">
      <c r="A42" s="168" t="s">
        <v>161</v>
      </c>
      <c r="B42" s="168"/>
      <c r="C42" s="170">
        <v>2</v>
      </c>
      <c r="D42" s="169"/>
      <c r="E42" s="170">
        <v>1</v>
      </c>
      <c r="F42" s="169"/>
      <c r="G42" s="170">
        <v>5</v>
      </c>
    </row>
    <row r="43" spans="1:10">
      <c r="A43" s="168" t="s">
        <v>162</v>
      </c>
      <c r="C43" s="170">
        <v>0</v>
      </c>
      <c r="D43" s="169"/>
      <c r="E43" s="170">
        <v>25</v>
      </c>
      <c r="F43" s="169"/>
      <c r="G43" s="170">
        <v>0</v>
      </c>
    </row>
    <row r="44" spans="1:10">
      <c r="A44" s="171" t="s">
        <v>245</v>
      </c>
      <c r="B44" s="164"/>
      <c r="C44" s="170">
        <v>9</v>
      </c>
      <c r="D44" s="169"/>
      <c r="E44" s="170">
        <v>0</v>
      </c>
      <c r="F44" s="169"/>
      <c r="G44" s="170">
        <v>0</v>
      </c>
      <c r="H44" s="49"/>
      <c r="I44" s="164"/>
      <c r="J44" s="164"/>
    </row>
    <row r="45" spans="1:10">
      <c r="A45" s="171" t="s">
        <v>163</v>
      </c>
      <c r="B45" s="164"/>
      <c r="C45" s="170">
        <v>0</v>
      </c>
      <c r="D45" s="169"/>
      <c r="E45" s="170">
        <v>0</v>
      </c>
      <c r="F45" s="169"/>
      <c r="G45" s="170">
        <v>4</v>
      </c>
      <c r="H45" s="73"/>
      <c r="I45" s="164"/>
      <c r="J45" s="164"/>
    </row>
    <row r="46" spans="1:10" ht="18" customHeight="1">
      <c r="A46" s="171" t="s">
        <v>164</v>
      </c>
      <c r="B46" s="171"/>
      <c r="C46" s="186">
        <f>SUM(C42:C45)</f>
        <v>11</v>
      </c>
      <c r="D46" s="90"/>
      <c r="E46" s="186">
        <f>SUM(E42:E45)</f>
        <v>26</v>
      </c>
      <c r="F46" s="170"/>
      <c r="G46" s="186">
        <f>SUM(G42:G45)</f>
        <v>9</v>
      </c>
      <c r="H46" s="73"/>
      <c r="I46" s="164"/>
      <c r="J46" s="164"/>
    </row>
    <row r="47" spans="1:10" ht="18" customHeight="1">
      <c r="A47" s="171"/>
      <c r="B47" s="171"/>
      <c r="C47" s="187"/>
      <c r="D47" s="187"/>
      <c r="E47" s="187"/>
      <c r="F47" s="164"/>
      <c r="G47" s="187"/>
      <c r="H47" s="73"/>
      <c r="I47" s="164"/>
      <c r="J47" s="164"/>
    </row>
    <row r="48" spans="1:10" ht="18" customHeight="1" thickBot="1">
      <c r="A48" s="323" t="s">
        <v>247</v>
      </c>
      <c r="B48" s="323"/>
      <c r="C48" s="177">
        <f>C38+C46</f>
        <v>182</v>
      </c>
      <c r="D48" s="188"/>
      <c r="E48" s="177">
        <f>E38+E46</f>
        <v>187</v>
      </c>
      <c r="F48" s="189"/>
      <c r="G48" s="177">
        <f>G38+G46</f>
        <v>192</v>
      </c>
      <c r="H48" s="73"/>
      <c r="I48" s="164"/>
      <c r="J48" s="164"/>
    </row>
    <row r="49" spans="1:10" ht="13.5" thickTop="1">
      <c r="A49" s="164"/>
      <c r="B49" s="164"/>
      <c r="C49" s="164"/>
      <c r="D49" s="164"/>
      <c r="F49" s="164"/>
      <c r="H49" s="73"/>
      <c r="I49" s="164"/>
      <c r="J49" s="164"/>
    </row>
    <row r="50" spans="1:10">
      <c r="A50" s="164"/>
      <c r="B50" s="164"/>
      <c r="C50" s="164"/>
      <c r="D50" s="164"/>
      <c r="F50" s="164"/>
      <c r="H50" s="49"/>
      <c r="I50" s="164"/>
      <c r="J50" s="164"/>
    </row>
    <row r="52" spans="1:10" ht="18" customHeight="1">
      <c r="A52" s="190"/>
      <c r="B52" s="191"/>
      <c r="C52" s="192"/>
      <c r="D52" s="191"/>
      <c r="E52" s="192"/>
      <c r="F52" s="191"/>
      <c r="G52" s="193"/>
    </row>
    <row r="53" spans="1:10" ht="18" customHeight="1">
      <c r="A53" s="194" t="s">
        <v>138</v>
      </c>
      <c r="B53" s="174"/>
      <c r="C53" s="195"/>
      <c r="D53" s="174"/>
      <c r="E53" s="195"/>
      <c r="F53" s="174"/>
      <c r="G53" s="196"/>
    </row>
    <row r="54" spans="1:10" ht="18" customHeight="1">
      <c r="A54" s="194" t="s">
        <v>53</v>
      </c>
      <c r="B54" s="174"/>
      <c r="C54" s="96">
        <f>'Income Statement'!C23</f>
        <v>411</v>
      </c>
      <c r="D54" s="197"/>
      <c r="E54" s="96">
        <f>'Income Statement'!E23</f>
        <v>420</v>
      </c>
      <c r="F54" s="198"/>
      <c r="G54" s="199">
        <f>'Income Statement'!G23</f>
        <v>413</v>
      </c>
      <c r="H54" s="49"/>
    </row>
    <row r="55" spans="1:10" ht="18" customHeight="1">
      <c r="A55" s="200"/>
      <c r="B55" s="174"/>
      <c r="C55" s="195"/>
      <c r="D55" s="174"/>
      <c r="E55" s="195"/>
      <c r="F55" s="195"/>
      <c r="G55" s="196"/>
      <c r="H55" s="49"/>
    </row>
    <row r="56" spans="1:10" ht="18" customHeight="1">
      <c r="A56" s="201" t="s">
        <v>165</v>
      </c>
      <c r="B56" s="174"/>
      <c r="C56" s="202">
        <f>C48/C54</f>
        <v>0.44282238442822386</v>
      </c>
      <c r="D56" s="174"/>
      <c r="E56" s="202">
        <f>E48/E54</f>
        <v>0.44523809523809521</v>
      </c>
      <c r="F56" s="195"/>
      <c r="G56" s="203">
        <f>G48/G54</f>
        <v>0.46489104116222763</v>
      </c>
      <c r="H56" s="49"/>
    </row>
    <row r="57" spans="1:10" ht="18" customHeight="1">
      <c r="A57" s="204"/>
      <c r="B57" s="205"/>
      <c r="C57" s="205"/>
      <c r="D57" s="205"/>
      <c r="E57" s="206"/>
      <c r="F57" s="205"/>
      <c r="G57" s="207"/>
    </row>
    <row r="58" spans="1:10" ht="18" customHeight="1">
      <c r="A58" s="174"/>
      <c r="B58" s="174"/>
      <c r="C58" s="174"/>
      <c r="D58" s="174"/>
      <c r="E58" s="195"/>
      <c r="F58" s="174"/>
      <c r="G58" s="195"/>
      <c r="H58" s="4"/>
    </row>
    <row r="59" spans="1:10" ht="12.75" customHeight="1">
      <c r="A59" s="157" t="s">
        <v>166</v>
      </c>
      <c r="B59" s="208"/>
      <c r="C59" s="208"/>
      <c r="D59" s="208"/>
      <c r="E59" s="208"/>
      <c r="F59" s="208"/>
      <c r="G59" s="208"/>
    </row>
    <row r="60" spans="1:10">
      <c r="A60" s="157" t="s">
        <v>167</v>
      </c>
    </row>
    <row r="61" spans="1:10" ht="15" customHeight="1">
      <c r="A61" s="157" t="s">
        <v>168</v>
      </c>
    </row>
    <row r="62" spans="1:10" ht="15">
      <c r="A62" s="168" t="s">
        <v>169</v>
      </c>
      <c r="H62" s="105"/>
    </row>
    <row r="72" spans="1:8">
      <c r="H72" s="2"/>
    </row>
    <row r="73" spans="1:8">
      <c r="H73" s="2"/>
    </row>
    <row r="74" spans="1:8">
      <c r="H74" s="2"/>
    </row>
    <row r="75" spans="1:8" s="22" customFormat="1">
      <c r="A75" s="157"/>
      <c r="B75" s="157"/>
      <c r="C75" s="157"/>
      <c r="D75" s="157"/>
      <c r="E75" s="164"/>
      <c r="F75" s="157"/>
      <c r="G75" s="164"/>
      <c r="H75" s="2"/>
    </row>
  </sheetData>
  <mergeCells count="7">
    <mergeCell ref="C34:G34"/>
    <mergeCell ref="C7:G7"/>
    <mergeCell ref="A1:H1"/>
    <mergeCell ref="A2:H2"/>
    <mergeCell ref="A3:H3"/>
    <mergeCell ref="A4:H4"/>
    <mergeCell ref="A5:H5"/>
  </mergeCells>
  <printOptions horizontalCentered="1"/>
  <pageMargins left="0.5" right="0.5" top="0.6" bottom="0.36" header="0.5" footer="0.28000000000000003"/>
  <pageSetup scale="71" orientation="portrait" r:id="rId1"/>
  <headerFooter alignWithMargins="0"/>
  <ignoredErrors>
    <ignoredError sqref="E9 C9 G9 C36 E36 G36" numberStoredAsText="1"/>
    <ignoredError sqref="C56" evalError="1"/>
  </ignoredErrors>
  <drawing r:id="rId2"/>
</worksheet>
</file>

<file path=xl/worksheets/sheet5.xml><?xml version="1.0" encoding="utf-8"?>
<worksheet xmlns="http://schemas.openxmlformats.org/spreadsheetml/2006/main" xmlns:r="http://schemas.openxmlformats.org/officeDocument/2006/relationships">
  <sheetPr codeName="Sheet4">
    <pageSetUpPr fitToPage="1"/>
  </sheetPr>
  <dimension ref="A1:I77"/>
  <sheetViews>
    <sheetView zoomScale="85" zoomScaleNormal="85" workbookViewId="0">
      <selection sqref="A1:H1"/>
    </sheetView>
  </sheetViews>
  <sheetFormatPr defaultColWidth="10.6640625" defaultRowHeight="12.75"/>
  <cols>
    <col min="1" max="1" width="101.33203125" style="157" customWidth="1"/>
    <col min="2" max="2" width="1.83203125" style="157" customWidth="1"/>
    <col min="3" max="3" width="19.6640625" style="157" customWidth="1"/>
    <col min="4" max="4" width="1.83203125" style="157" customWidth="1"/>
    <col min="5" max="5" width="19.6640625" style="164" customWidth="1"/>
    <col min="6" max="6" width="1.83203125" style="157" customWidth="1"/>
    <col min="7" max="7" width="19.6640625" style="164" customWidth="1"/>
    <col min="8" max="8" width="1.83203125" style="1" customWidth="1"/>
    <col min="9" max="16384" width="10.6640625" style="157"/>
  </cols>
  <sheetData>
    <row r="1" spans="1:9">
      <c r="A1" s="338" t="s">
        <v>59</v>
      </c>
      <c r="B1" s="338"/>
      <c r="C1" s="338"/>
      <c r="D1" s="338"/>
      <c r="E1" s="338"/>
      <c r="F1" s="338"/>
      <c r="G1" s="338"/>
      <c r="H1" s="338"/>
    </row>
    <row r="2" spans="1:9">
      <c r="A2" s="338" t="s">
        <v>146</v>
      </c>
      <c r="B2" s="338"/>
      <c r="C2" s="338"/>
      <c r="D2" s="338"/>
      <c r="E2" s="338"/>
      <c r="F2" s="338"/>
      <c r="G2" s="338"/>
      <c r="H2" s="338"/>
    </row>
    <row r="3" spans="1:9">
      <c r="A3" s="338" t="s">
        <v>147</v>
      </c>
      <c r="B3" s="338"/>
      <c r="C3" s="338"/>
      <c r="D3" s="338"/>
      <c r="E3" s="338"/>
      <c r="F3" s="338"/>
      <c r="G3" s="338"/>
      <c r="H3" s="338"/>
    </row>
    <row r="4" spans="1:9">
      <c r="A4" s="338" t="s">
        <v>0</v>
      </c>
      <c r="B4" s="338"/>
      <c r="C4" s="338"/>
      <c r="D4" s="338"/>
      <c r="E4" s="338"/>
      <c r="F4" s="338"/>
      <c r="G4" s="338"/>
      <c r="H4" s="338"/>
    </row>
    <row r="5" spans="1:9">
      <c r="A5" s="338" t="s">
        <v>52</v>
      </c>
      <c r="B5" s="338"/>
      <c r="C5" s="338"/>
      <c r="D5" s="338"/>
      <c r="E5" s="338"/>
      <c r="F5" s="338"/>
      <c r="G5" s="338"/>
      <c r="H5" s="338"/>
    </row>
    <row r="6" spans="1:9">
      <c r="A6" s="159"/>
      <c r="B6" s="159"/>
      <c r="C6" s="159"/>
      <c r="D6" s="159"/>
      <c r="E6" s="159"/>
      <c r="F6" s="159"/>
      <c r="G6" s="159"/>
      <c r="H6" s="49"/>
    </row>
    <row r="7" spans="1:9" ht="18" customHeight="1">
      <c r="C7" s="337" t="s">
        <v>148</v>
      </c>
      <c r="D7" s="337"/>
      <c r="E7" s="337"/>
      <c r="F7" s="337"/>
      <c r="G7" s="337"/>
      <c r="H7" s="49"/>
    </row>
    <row r="8" spans="1:9" ht="18" customHeight="1">
      <c r="C8" s="277" t="s">
        <v>241</v>
      </c>
      <c r="D8" s="160"/>
      <c r="E8" s="47" t="s">
        <v>1</v>
      </c>
      <c r="F8" s="160"/>
      <c r="G8" s="160" t="s">
        <v>241</v>
      </c>
      <c r="H8" s="49"/>
    </row>
    <row r="9" spans="1:9" ht="18" customHeight="1">
      <c r="C9" s="93" t="s">
        <v>242</v>
      </c>
      <c r="D9" s="94"/>
      <c r="E9" s="93" t="s">
        <v>145</v>
      </c>
      <c r="F9" s="94"/>
      <c r="G9" s="93" t="s">
        <v>145</v>
      </c>
      <c r="H9" s="157"/>
    </row>
    <row r="10" spans="1:9">
      <c r="A10" s="164"/>
      <c r="B10" s="164"/>
      <c r="C10" s="164"/>
      <c r="D10" s="164"/>
      <c r="F10" s="164"/>
      <c r="H10" s="98"/>
    </row>
    <row r="11" spans="1:9" ht="16.5" customHeight="1">
      <c r="A11" s="247" t="s">
        <v>170</v>
      </c>
      <c r="B11" s="247"/>
      <c r="C11" s="163">
        <f>'Income Statement'!C35</f>
        <v>240</v>
      </c>
      <c r="D11" s="163"/>
      <c r="E11" s="163">
        <f>'Income Statement'!E35</f>
        <v>259</v>
      </c>
      <c r="F11" s="163"/>
      <c r="G11" s="163">
        <f>'Income Statement'!G35</f>
        <v>230</v>
      </c>
      <c r="H11" s="49"/>
    </row>
    <row r="12" spans="1:9" ht="6" customHeight="1">
      <c r="A12" s="164"/>
      <c r="B12" s="164"/>
      <c r="C12" s="164"/>
      <c r="D12" s="164"/>
      <c r="F12" s="164"/>
      <c r="H12" s="49"/>
    </row>
    <row r="13" spans="1:9" ht="16.5" customHeight="1">
      <c r="A13" s="164" t="s">
        <v>150</v>
      </c>
      <c r="B13" s="164"/>
      <c r="C13" s="164"/>
      <c r="D13" s="164"/>
      <c r="F13" s="164"/>
      <c r="H13" s="49"/>
    </row>
    <row r="14" spans="1:9" ht="16.5" customHeight="1">
      <c r="A14" s="164"/>
      <c r="B14" s="164"/>
      <c r="C14" s="164"/>
      <c r="D14" s="164"/>
      <c r="F14" s="164"/>
      <c r="H14" s="49"/>
      <c r="I14" s="164"/>
    </row>
    <row r="15" spans="1:9">
      <c r="A15" s="171" t="s">
        <v>129</v>
      </c>
      <c r="B15" s="171"/>
      <c r="C15" s="170">
        <v>-2</v>
      </c>
      <c r="D15" s="169"/>
      <c r="E15" s="170">
        <v>-1</v>
      </c>
      <c r="F15" s="169"/>
      <c r="G15" s="170">
        <v>-5</v>
      </c>
      <c r="H15" s="49"/>
      <c r="I15" s="164"/>
    </row>
    <row r="16" spans="1:9">
      <c r="A16" s="171" t="s">
        <v>151</v>
      </c>
      <c r="B16" s="164"/>
      <c r="C16" s="170">
        <v>0</v>
      </c>
      <c r="D16" s="169"/>
      <c r="E16" s="170">
        <v>-25</v>
      </c>
      <c r="F16" s="169"/>
      <c r="G16" s="170">
        <v>0</v>
      </c>
      <c r="H16" s="49"/>
      <c r="I16" s="164"/>
    </row>
    <row r="17" spans="1:9">
      <c r="A17" s="325" t="s">
        <v>244</v>
      </c>
      <c r="B17" s="164"/>
      <c r="C17" s="170">
        <v>-9</v>
      </c>
      <c r="D17" s="169"/>
      <c r="E17" s="170">
        <v>0</v>
      </c>
      <c r="F17" s="169"/>
      <c r="G17" s="170">
        <v>0</v>
      </c>
      <c r="H17" s="49"/>
      <c r="I17" s="164"/>
    </row>
    <row r="18" spans="1:9">
      <c r="A18" s="171" t="s">
        <v>152</v>
      </c>
      <c r="B18" s="164"/>
      <c r="C18" s="170">
        <v>0</v>
      </c>
      <c r="D18" s="169"/>
      <c r="E18" s="170">
        <v>0</v>
      </c>
      <c r="F18" s="169"/>
      <c r="G18" s="170">
        <v>-4</v>
      </c>
      <c r="H18" s="49"/>
      <c r="I18" s="164"/>
    </row>
    <row r="19" spans="1:9" ht="16.5" customHeight="1">
      <c r="A19" s="171" t="s">
        <v>153</v>
      </c>
      <c r="B19" s="171"/>
      <c r="C19" s="186">
        <f>SUM(C15:C18)</f>
        <v>-11</v>
      </c>
      <c r="D19" s="322"/>
      <c r="E19" s="186">
        <f>SUM(E15:E18)</f>
        <v>-26</v>
      </c>
      <c r="F19" s="164"/>
      <c r="G19" s="186">
        <f>SUM(G15:G18)</f>
        <v>-9</v>
      </c>
      <c r="H19" s="49"/>
      <c r="I19" s="164"/>
    </row>
    <row r="20" spans="1:9">
      <c r="A20" s="171"/>
      <c r="B20" s="171"/>
      <c r="C20" s="187"/>
      <c r="D20" s="187"/>
      <c r="E20" s="187"/>
      <c r="F20" s="164"/>
      <c r="G20" s="187"/>
      <c r="H20" s="73"/>
      <c r="I20" s="164"/>
    </row>
    <row r="21" spans="1:9" ht="16.5" customHeight="1" thickBot="1">
      <c r="A21" s="323" t="s">
        <v>171</v>
      </c>
      <c r="B21" s="323"/>
      <c r="C21" s="177">
        <f>C11+C19</f>
        <v>229</v>
      </c>
      <c r="D21" s="176"/>
      <c r="E21" s="177">
        <f>E11+E19</f>
        <v>233</v>
      </c>
      <c r="F21" s="178"/>
      <c r="G21" s="177">
        <f>G11+G19</f>
        <v>221</v>
      </c>
      <c r="H21" s="73"/>
      <c r="I21" s="164"/>
    </row>
    <row r="22" spans="1:9" ht="18" customHeight="1" thickTop="1">
      <c r="A22" s="164"/>
      <c r="B22" s="164"/>
      <c r="C22" s="164"/>
      <c r="D22" s="164"/>
      <c r="F22" s="164"/>
      <c r="H22" s="73"/>
      <c r="I22" s="164"/>
    </row>
    <row r="23" spans="1:9" ht="18" customHeight="1">
      <c r="A23" s="164"/>
      <c r="B23" s="164"/>
      <c r="C23" s="164"/>
      <c r="D23" s="164"/>
      <c r="F23" s="164"/>
      <c r="H23" s="49"/>
      <c r="I23" s="164"/>
    </row>
    <row r="24" spans="1:9">
      <c r="A24" s="164"/>
      <c r="B24" s="164"/>
      <c r="C24" s="164"/>
      <c r="D24" s="164"/>
      <c r="F24" s="164"/>
      <c r="H24" s="49"/>
      <c r="I24" s="164"/>
    </row>
    <row r="25" spans="1:9">
      <c r="A25" s="164"/>
      <c r="B25" s="164"/>
      <c r="C25" s="164"/>
      <c r="D25" s="164"/>
      <c r="F25" s="164"/>
      <c r="H25" s="49"/>
      <c r="I25" s="164"/>
    </row>
    <row r="26" spans="1:9">
      <c r="A26" s="164"/>
      <c r="B26" s="164"/>
      <c r="C26" s="164"/>
      <c r="D26" s="164"/>
      <c r="F26" s="164"/>
      <c r="H26" s="49"/>
      <c r="I26" s="164"/>
    </row>
    <row r="29" spans="1:9">
      <c r="C29" s="164"/>
    </row>
    <row r="30" spans="1:9">
      <c r="C30" s="164"/>
    </row>
    <row r="31" spans="1:9">
      <c r="C31" s="164"/>
    </row>
    <row r="32" spans="1:9">
      <c r="C32" s="164"/>
    </row>
    <row r="33" spans="3:8">
      <c r="C33" s="164"/>
      <c r="H33" s="8"/>
    </row>
    <row r="34" spans="3:8">
      <c r="C34" s="164"/>
      <c r="H34" s="8"/>
    </row>
    <row r="35" spans="3:8">
      <c r="C35" s="164"/>
      <c r="H35" s="3"/>
    </row>
    <row r="36" spans="3:8">
      <c r="C36" s="164"/>
      <c r="H36" s="3"/>
    </row>
    <row r="37" spans="3:8">
      <c r="C37" s="164"/>
    </row>
    <row r="38" spans="3:8">
      <c r="C38" s="164"/>
    </row>
    <row r="39" spans="3:8">
      <c r="C39" s="164"/>
    </row>
    <row r="40" spans="3:8">
      <c r="C40" s="164"/>
    </row>
    <row r="41" spans="3:8">
      <c r="C41" s="164"/>
    </row>
    <row r="42" spans="3:8">
      <c r="C42" s="164"/>
    </row>
    <row r="43" spans="3:8">
      <c r="C43" s="164"/>
    </row>
    <row r="44" spans="3:8">
      <c r="C44" s="164"/>
    </row>
    <row r="45" spans="3:8">
      <c r="C45" s="164"/>
    </row>
    <row r="46" spans="3:8">
      <c r="C46" s="164"/>
      <c r="H46" s="8"/>
    </row>
    <row r="47" spans="3:8">
      <c r="C47" s="164"/>
      <c r="H47" s="8"/>
    </row>
    <row r="48" spans="3:8">
      <c r="C48" s="164"/>
      <c r="H48" s="8"/>
    </row>
    <row r="49" spans="3:8">
      <c r="C49" s="164"/>
      <c r="H49" s="8"/>
    </row>
    <row r="50" spans="3:8">
      <c r="C50" s="164"/>
      <c r="H50" s="8"/>
    </row>
    <row r="51" spans="3:8">
      <c r="H51" s="8"/>
    </row>
    <row r="56" spans="3:8">
      <c r="H56" s="2"/>
    </row>
    <row r="57" spans="3:8">
      <c r="H57" s="2"/>
    </row>
    <row r="58" spans="3:8">
      <c r="H58" s="2"/>
    </row>
    <row r="60" spans="3:8">
      <c r="H60" s="4"/>
    </row>
    <row r="64" spans="3:8" ht="15">
      <c r="H64" s="105"/>
    </row>
    <row r="74" spans="8:8">
      <c r="H74" s="2"/>
    </row>
    <row r="75" spans="8:8">
      <c r="H75" s="2"/>
    </row>
    <row r="76" spans="8:8">
      <c r="H76" s="2"/>
    </row>
    <row r="77" spans="8:8">
      <c r="H77" s="2"/>
    </row>
  </sheetData>
  <mergeCells count="6">
    <mergeCell ref="C7:G7"/>
    <mergeCell ref="A1:H1"/>
    <mergeCell ref="A2:H2"/>
    <mergeCell ref="A3:H3"/>
    <mergeCell ref="A4:H4"/>
    <mergeCell ref="A5:H5"/>
  </mergeCells>
  <printOptions horizontalCentered="1"/>
  <pageMargins left="0.5" right="0.5" top="0.75" bottom="0.75" header="0.5" footer="0.5"/>
  <pageSetup scale="79" orientation="portrait" r:id="rId1"/>
  <headerFooter alignWithMargins="0"/>
  <ignoredErrors>
    <ignoredError sqref="C9 E9 G9" numberStoredAsText="1"/>
  </ignoredErrors>
  <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G84"/>
  <sheetViews>
    <sheetView zoomScale="85" zoomScaleNormal="85" workbookViewId="0">
      <selection sqref="A1:H1"/>
    </sheetView>
  </sheetViews>
  <sheetFormatPr defaultColWidth="25.33203125" defaultRowHeight="12.75"/>
  <cols>
    <col min="1" max="1" width="3.5" style="214" customWidth="1"/>
    <col min="2" max="2" width="98.5" style="214" customWidth="1"/>
    <col min="3" max="3" width="24.1640625" style="214" customWidth="1"/>
    <col min="4" max="4" width="2" style="214" customWidth="1"/>
    <col min="5" max="5" width="24.1640625" style="214" customWidth="1"/>
    <col min="6" max="6" width="2" style="214" customWidth="1"/>
    <col min="7" max="7" width="24.1640625" style="214" customWidth="1"/>
    <col min="8" max="8" width="3.33203125" style="214" customWidth="1"/>
    <col min="9" max="9" width="12" style="214" customWidth="1"/>
    <col min="10" max="16384" width="25.33203125" style="214"/>
  </cols>
  <sheetData>
    <row r="1" spans="1:7">
      <c r="A1" s="339" t="s">
        <v>59</v>
      </c>
      <c r="B1" s="339"/>
      <c r="C1" s="339"/>
      <c r="D1" s="339"/>
      <c r="E1" s="339"/>
      <c r="F1" s="339"/>
      <c r="G1" s="339"/>
    </row>
    <row r="2" spans="1:7">
      <c r="A2" s="340" t="s">
        <v>173</v>
      </c>
      <c r="B2" s="340"/>
      <c r="C2" s="340"/>
      <c r="D2" s="340"/>
      <c r="E2" s="340"/>
      <c r="F2" s="340"/>
      <c r="G2" s="340"/>
    </row>
    <row r="3" spans="1:7">
      <c r="A3" s="340" t="s">
        <v>52</v>
      </c>
      <c r="B3" s="340"/>
      <c r="C3" s="340"/>
      <c r="D3" s="340"/>
      <c r="E3" s="340"/>
      <c r="F3" s="340"/>
      <c r="G3" s="340"/>
    </row>
    <row r="4" spans="1:7" ht="13.5" customHeight="1"/>
    <row r="5" spans="1:7" s="215" customFormat="1" ht="17.25" customHeight="1">
      <c r="B5" s="215" t="s">
        <v>174</v>
      </c>
      <c r="C5" s="341" t="s">
        <v>85</v>
      </c>
      <c r="D5" s="341"/>
      <c r="E5" s="341"/>
      <c r="F5" s="341"/>
      <c r="G5" s="341"/>
    </row>
    <row r="6" spans="1:7" s="215" customFormat="1">
      <c r="B6" s="215" t="s">
        <v>174</v>
      </c>
      <c r="C6" s="216" t="s">
        <v>241</v>
      </c>
      <c r="D6" s="216"/>
      <c r="E6" s="216" t="s">
        <v>1</v>
      </c>
      <c r="F6" s="216"/>
      <c r="G6" s="216" t="s">
        <v>241</v>
      </c>
    </row>
    <row r="7" spans="1:7" s="215" customFormat="1" ht="15">
      <c r="B7" s="215" t="s">
        <v>174</v>
      </c>
      <c r="C7" s="217" t="s">
        <v>242</v>
      </c>
      <c r="D7" s="218"/>
      <c r="E7" s="217" t="s">
        <v>145</v>
      </c>
      <c r="F7" s="218"/>
      <c r="G7" s="217" t="s">
        <v>145</v>
      </c>
    </row>
    <row r="8" spans="1:7">
      <c r="A8" s="219" t="s">
        <v>19</v>
      </c>
    </row>
    <row r="9" spans="1:7">
      <c r="B9" s="219" t="s">
        <v>175</v>
      </c>
    </row>
    <row r="10" spans="1:7">
      <c r="B10" s="220" t="s">
        <v>176</v>
      </c>
    </row>
    <row r="11" spans="1:7">
      <c r="B11" s="221" t="s">
        <v>177</v>
      </c>
      <c r="C11" s="222">
        <v>1.8</v>
      </c>
      <c r="E11" s="222">
        <v>1.85</v>
      </c>
      <c r="G11" s="222">
        <v>2.0499999999999998</v>
      </c>
    </row>
    <row r="12" spans="1:7">
      <c r="B12" s="221" t="s">
        <v>178</v>
      </c>
      <c r="C12" s="223">
        <v>0.26300000000000001</v>
      </c>
      <c r="E12" s="223">
        <v>0.27200000000000002</v>
      </c>
      <c r="G12" s="223">
        <v>0.26800000000000002</v>
      </c>
    </row>
    <row r="13" spans="1:7">
      <c r="B13" s="221" t="s">
        <v>179</v>
      </c>
      <c r="C13" s="223">
        <v>2.5999999999999999E-2</v>
      </c>
      <c r="E13" s="223">
        <v>2.5000000000000001E-2</v>
      </c>
      <c r="G13" s="224">
        <v>1.4E-2</v>
      </c>
    </row>
    <row r="14" spans="1:7">
      <c r="B14" s="221" t="s">
        <v>180</v>
      </c>
      <c r="C14" s="223">
        <v>1.2999999999999999E-2</v>
      </c>
      <c r="E14" s="223">
        <v>1.0999999999999999E-2</v>
      </c>
      <c r="G14" s="223">
        <v>8.9999999999999993E-3</v>
      </c>
    </row>
    <row r="15" spans="1:7">
      <c r="B15" s="221" t="s">
        <v>181</v>
      </c>
    </row>
    <row r="16" spans="1:7">
      <c r="B16" s="221" t="s">
        <v>182</v>
      </c>
      <c r="C16" s="223">
        <v>0.33200000000000002</v>
      </c>
      <c r="E16" s="223">
        <v>0.30199999999999999</v>
      </c>
      <c r="G16" s="225">
        <v>0.32700000000000001</v>
      </c>
    </row>
    <row r="17" spans="2:7">
      <c r="B17" s="221" t="s">
        <v>183</v>
      </c>
      <c r="C17" s="223">
        <v>0.63400000000000001</v>
      </c>
      <c r="E17" s="223">
        <v>0.61</v>
      </c>
      <c r="F17" s="226"/>
      <c r="G17" s="223">
        <v>0.61799999999999999</v>
      </c>
    </row>
    <row r="18" spans="2:7" ht="5.25" customHeight="1">
      <c r="C18" s="223"/>
      <c r="E18" s="223"/>
      <c r="G18" s="223"/>
    </row>
    <row r="19" spans="2:7">
      <c r="B19" s="220" t="s">
        <v>246</v>
      </c>
      <c r="C19" s="223"/>
      <c r="E19" s="223"/>
      <c r="F19" s="226"/>
      <c r="G19" s="223"/>
    </row>
    <row r="20" spans="2:7">
      <c r="B20" s="221" t="s">
        <v>177</v>
      </c>
      <c r="C20" s="222">
        <v>3.91</v>
      </c>
      <c r="E20" s="222">
        <v>4.1399999999999997</v>
      </c>
      <c r="G20" s="227">
        <v>4.54</v>
      </c>
    </row>
    <row r="21" spans="2:7">
      <c r="B21" s="221" t="s">
        <v>178</v>
      </c>
      <c r="C21" s="223">
        <v>0.13400000000000001</v>
      </c>
      <c r="E21" s="223">
        <v>0.13300000000000001</v>
      </c>
      <c r="F21" s="226"/>
      <c r="G21" s="225">
        <v>0.11799999999999999</v>
      </c>
    </row>
    <row r="22" spans="2:7">
      <c r="B22" s="221" t="s">
        <v>179</v>
      </c>
      <c r="C22" s="223">
        <v>2.5000000000000001E-2</v>
      </c>
      <c r="E22" s="223">
        <v>2.5000000000000001E-2</v>
      </c>
      <c r="F22" s="226"/>
      <c r="G22" s="223">
        <v>0.02</v>
      </c>
    </row>
    <row r="23" spans="2:7">
      <c r="B23" s="221" t="s">
        <v>180</v>
      </c>
      <c r="C23" s="223">
        <v>7.0000000000000001E-3</v>
      </c>
      <c r="E23" s="223">
        <v>6.0000000000000001E-3</v>
      </c>
      <c r="G23" s="223">
        <v>8.0000000000000002E-3</v>
      </c>
    </row>
    <row r="24" spans="2:7">
      <c r="B24" s="221" t="s">
        <v>181</v>
      </c>
    </row>
    <row r="25" spans="2:7">
      <c r="B25" s="221" t="s">
        <v>182</v>
      </c>
      <c r="C25" s="223">
        <v>0.315</v>
      </c>
      <c r="E25" s="223">
        <v>0.27500000000000002</v>
      </c>
      <c r="G25" s="228">
        <v>0.29899999999999999</v>
      </c>
    </row>
    <row r="26" spans="2:7">
      <c r="B26" s="221" t="s">
        <v>183</v>
      </c>
      <c r="C26" s="223">
        <v>0.48199999999999998</v>
      </c>
      <c r="E26" s="223">
        <v>0.44</v>
      </c>
      <c r="G26" s="225">
        <v>0.44500000000000001</v>
      </c>
    </row>
    <row r="27" spans="2:7" ht="6.75" customHeight="1">
      <c r="C27" s="223"/>
      <c r="E27" s="223"/>
      <c r="F27" s="226"/>
      <c r="G27" s="223"/>
    </row>
    <row r="28" spans="2:7">
      <c r="B28" s="220" t="s">
        <v>184</v>
      </c>
      <c r="C28" s="223"/>
      <c r="E28" s="223"/>
      <c r="G28" s="223"/>
    </row>
    <row r="29" spans="2:7">
      <c r="B29" s="221" t="s">
        <v>177</v>
      </c>
      <c r="C29" s="222">
        <v>1.1200000000000001</v>
      </c>
      <c r="E29" s="222">
        <v>1.45</v>
      </c>
      <c r="G29" s="227">
        <v>1.35</v>
      </c>
    </row>
    <row r="30" spans="2:7">
      <c r="B30" s="221" t="s">
        <v>178</v>
      </c>
      <c r="C30" s="223">
        <v>0.19</v>
      </c>
      <c r="E30" s="223">
        <v>0.192</v>
      </c>
      <c r="G30" s="223">
        <v>0.16800000000000001</v>
      </c>
    </row>
    <row r="31" spans="2:7">
      <c r="B31" s="221" t="s">
        <v>179</v>
      </c>
      <c r="C31" s="223">
        <v>2.3E-2</v>
      </c>
      <c r="E31" s="223">
        <v>1.9E-2</v>
      </c>
      <c r="G31" s="225">
        <v>1.7000000000000001E-2</v>
      </c>
    </row>
    <row r="32" spans="2:7">
      <c r="B32" s="221" t="s">
        <v>180</v>
      </c>
      <c r="C32" s="223">
        <v>1.9E-2</v>
      </c>
      <c r="E32" s="223">
        <v>1.9E-2</v>
      </c>
      <c r="G32" s="223">
        <v>1.2999999999999999E-2</v>
      </c>
    </row>
    <row r="33" spans="2:7">
      <c r="B33" s="221" t="s">
        <v>181</v>
      </c>
      <c r="G33" s="223"/>
    </row>
    <row r="34" spans="2:7">
      <c r="B34" s="221" t="s">
        <v>182</v>
      </c>
      <c r="C34" s="223">
        <v>0.29399999999999998</v>
      </c>
      <c r="E34" s="223">
        <v>0.27200000000000002</v>
      </c>
      <c r="F34" s="226"/>
      <c r="G34" s="224">
        <v>0.27100000000000002</v>
      </c>
    </row>
    <row r="35" spans="2:7">
      <c r="B35" s="221" t="s">
        <v>183</v>
      </c>
      <c r="C35" s="223">
        <v>0.52600000000000002</v>
      </c>
      <c r="E35" s="223">
        <v>0.502</v>
      </c>
      <c r="G35" s="228">
        <v>0.46899999999999997</v>
      </c>
    </row>
    <row r="36" spans="2:7" ht="6.75" customHeight="1">
      <c r="G36" s="228"/>
    </row>
    <row r="37" spans="2:7">
      <c r="B37" s="220" t="s">
        <v>185</v>
      </c>
      <c r="C37" s="223"/>
      <c r="E37" s="223"/>
      <c r="F37" s="226"/>
      <c r="G37" s="223"/>
    </row>
    <row r="38" spans="2:7">
      <c r="B38" s="221" t="s">
        <v>177</v>
      </c>
      <c r="C38" s="229">
        <v>6.83</v>
      </c>
      <c r="E38" s="229">
        <v>7.45</v>
      </c>
      <c r="F38" s="226"/>
      <c r="G38" s="227">
        <v>7.94</v>
      </c>
    </row>
    <row r="39" spans="2:7">
      <c r="B39" s="221" t="s">
        <v>186</v>
      </c>
      <c r="C39" s="212">
        <v>90.1</v>
      </c>
      <c r="D39" s="212"/>
      <c r="E39" s="212">
        <v>100</v>
      </c>
      <c r="F39" s="212"/>
      <c r="G39" s="212">
        <v>94.8</v>
      </c>
    </row>
    <row r="40" spans="2:7">
      <c r="B40" s="221" t="s">
        <v>178</v>
      </c>
      <c r="C40" s="224">
        <v>0.17699999999999999</v>
      </c>
      <c r="D40" s="212"/>
      <c r="E40" s="224">
        <v>0.17899999999999999</v>
      </c>
      <c r="F40" s="212"/>
      <c r="G40" s="223">
        <v>0.16500000000000001</v>
      </c>
    </row>
    <row r="41" spans="2:7">
      <c r="B41" s="221" t="s">
        <v>179</v>
      </c>
      <c r="C41" s="224">
        <v>2.5000000000000001E-2</v>
      </c>
      <c r="D41" s="224"/>
      <c r="E41" s="224">
        <v>2.4E-2</v>
      </c>
      <c r="F41" s="224"/>
      <c r="G41" s="225">
        <v>1.7999999999999999E-2</v>
      </c>
    </row>
    <row r="42" spans="2:7">
      <c r="B42" s="221" t="s">
        <v>180</v>
      </c>
      <c r="C42" s="223">
        <v>1.0999999999999999E-2</v>
      </c>
      <c r="E42" s="223">
        <v>0.01</v>
      </c>
      <c r="G42" s="223">
        <v>8.9999999999999993E-3</v>
      </c>
    </row>
    <row r="43" spans="2:7" ht="6.75" customHeight="1">
      <c r="G43" s="224"/>
    </row>
    <row r="44" spans="2:7">
      <c r="B44" s="220" t="s">
        <v>187</v>
      </c>
      <c r="F44" s="226"/>
      <c r="G44" s="224"/>
    </row>
    <row r="45" spans="2:7">
      <c r="B45" s="221" t="s">
        <v>188</v>
      </c>
      <c r="C45" s="230">
        <v>372081</v>
      </c>
      <c r="E45" s="230">
        <v>394290</v>
      </c>
      <c r="G45" s="231">
        <v>338534</v>
      </c>
    </row>
    <row r="46" spans="2:7">
      <c r="B46" s="221" t="s">
        <v>189</v>
      </c>
      <c r="C46" s="233">
        <v>3.2</v>
      </c>
      <c r="D46" s="232"/>
      <c r="E46" s="233">
        <v>3</v>
      </c>
      <c r="F46" s="232"/>
      <c r="G46" s="233">
        <v>4.0999999999999996</v>
      </c>
    </row>
    <row r="47" spans="2:7" ht="7.5" customHeight="1">
      <c r="F47" s="230"/>
    </row>
    <row r="48" spans="2:7">
      <c r="B48" s="219" t="s">
        <v>190</v>
      </c>
    </row>
    <row r="49" spans="1:7">
      <c r="B49" s="220" t="s">
        <v>191</v>
      </c>
      <c r="C49" s="222"/>
      <c r="E49" s="222"/>
      <c r="G49" s="230"/>
    </row>
    <row r="50" spans="1:7">
      <c r="B50" s="214" t="s">
        <v>192</v>
      </c>
      <c r="C50" s="234">
        <v>15.9</v>
      </c>
      <c r="E50" s="234">
        <v>15.5</v>
      </c>
      <c r="G50" s="212">
        <v>17.3</v>
      </c>
    </row>
    <row r="51" spans="1:7">
      <c r="B51" s="235" t="s">
        <v>193</v>
      </c>
      <c r="C51" s="223">
        <v>0.222</v>
      </c>
      <c r="D51" s="223"/>
      <c r="E51" s="223">
        <v>0.22700000000000001</v>
      </c>
      <c r="F51" s="223"/>
      <c r="G51" s="225">
        <v>0.23499999999999999</v>
      </c>
    </row>
    <row r="52" spans="1:7">
      <c r="B52" s="235" t="s">
        <v>194</v>
      </c>
      <c r="C52" s="223">
        <v>5.1999999999999998E-2</v>
      </c>
      <c r="D52" s="223"/>
      <c r="E52" s="223">
        <v>4.4999999999999998E-2</v>
      </c>
      <c r="F52" s="223"/>
      <c r="G52" s="225">
        <v>5.1999999999999998E-2</v>
      </c>
    </row>
    <row r="53" spans="1:7" ht="8.25" customHeight="1">
      <c r="F53" s="222"/>
      <c r="G53" s="234"/>
    </row>
    <row r="54" spans="1:7">
      <c r="B54" s="220" t="s">
        <v>195</v>
      </c>
    </row>
    <row r="55" spans="1:7">
      <c r="B55" s="214" t="s">
        <v>196</v>
      </c>
      <c r="G55" s="223"/>
    </row>
    <row r="56" spans="1:7">
      <c r="B56" s="221" t="s">
        <v>197</v>
      </c>
      <c r="C56" s="230">
        <v>470216</v>
      </c>
      <c r="E56" s="230">
        <v>455341</v>
      </c>
      <c r="F56" s="226"/>
      <c r="G56" s="231">
        <v>455845</v>
      </c>
    </row>
    <row r="57" spans="1:7">
      <c r="B57" s="221" t="s">
        <v>198</v>
      </c>
      <c r="C57" s="230">
        <v>71411</v>
      </c>
      <c r="E57" s="230">
        <v>46557</v>
      </c>
      <c r="F57" s="226"/>
      <c r="G57" s="231">
        <v>177836</v>
      </c>
    </row>
    <row r="58" spans="1:7" ht="9" customHeight="1"/>
    <row r="59" spans="1:7">
      <c r="B59" s="220" t="s">
        <v>199</v>
      </c>
      <c r="G59" s="230"/>
    </row>
    <row r="60" spans="1:7">
      <c r="B60" s="221" t="s">
        <v>200</v>
      </c>
      <c r="G60" s="230"/>
    </row>
    <row r="61" spans="1:7">
      <c r="B61" s="235" t="s">
        <v>201</v>
      </c>
      <c r="C61" s="231">
        <v>521</v>
      </c>
      <c r="D61" s="231"/>
      <c r="E61" s="231">
        <f>489+5</f>
        <v>494</v>
      </c>
      <c r="F61" s="231"/>
      <c r="G61" s="231">
        <v>455</v>
      </c>
    </row>
    <row r="62" spans="1:7">
      <c r="B62" s="235" t="s">
        <v>202</v>
      </c>
      <c r="C62" s="231">
        <v>30912</v>
      </c>
      <c r="D62" s="231"/>
      <c r="E62" s="231">
        <v>29908</v>
      </c>
      <c r="F62" s="231"/>
      <c r="G62" s="231">
        <v>4036</v>
      </c>
    </row>
    <row r="63" spans="1:7" ht="9" customHeight="1">
      <c r="F63" s="222"/>
      <c r="G63" s="231"/>
    </row>
    <row r="64" spans="1:7">
      <c r="A64" s="219" t="s">
        <v>203</v>
      </c>
      <c r="C64" s="236"/>
      <c r="E64" s="236"/>
      <c r="F64" s="230"/>
      <c r="G64" s="237"/>
    </row>
    <row r="65" spans="1:7">
      <c r="A65" s="219"/>
      <c r="B65" s="214" t="s">
        <v>204</v>
      </c>
      <c r="C65" s="236"/>
      <c r="E65" s="236"/>
      <c r="F65" s="230"/>
      <c r="G65" s="237"/>
    </row>
    <row r="66" spans="1:7">
      <c r="A66" s="219"/>
      <c r="B66" s="221" t="s">
        <v>205</v>
      </c>
      <c r="C66" s="236">
        <v>21</v>
      </c>
      <c r="E66" s="236">
        <v>15</v>
      </c>
      <c r="F66" s="230"/>
      <c r="G66" s="237">
        <v>22</v>
      </c>
    </row>
    <row r="67" spans="1:7">
      <c r="A67" s="219"/>
      <c r="B67" s="221" t="s">
        <v>206</v>
      </c>
      <c r="C67" s="236">
        <v>1</v>
      </c>
      <c r="E67" s="236">
        <v>1</v>
      </c>
      <c r="F67" s="230"/>
      <c r="G67" s="237">
        <v>1</v>
      </c>
    </row>
    <row r="68" spans="1:7" ht="6.75" customHeight="1">
      <c r="B68" s="236"/>
      <c r="C68" s="238"/>
      <c r="D68" s="231"/>
      <c r="E68" s="238"/>
      <c r="F68" s="231"/>
      <c r="G68" s="236"/>
    </row>
    <row r="69" spans="1:7">
      <c r="A69" s="219"/>
      <c r="B69" s="214" t="s">
        <v>207</v>
      </c>
      <c r="C69" s="236"/>
      <c r="E69" s="236"/>
      <c r="F69" s="230"/>
      <c r="G69" s="237"/>
    </row>
    <row r="70" spans="1:7">
      <c r="A70" s="219"/>
      <c r="B70" s="221" t="s">
        <v>208</v>
      </c>
      <c r="C70" s="236">
        <v>43</v>
      </c>
      <c r="E70" s="236">
        <v>44</v>
      </c>
      <c r="F70" s="230"/>
      <c r="G70" s="237">
        <v>34</v>
      </c>
    </row>
    <row r="71" spans="1:7">
      <c r="A71" s="219"/>
      <c r="B71" s="221" t="s">
        <v>209</v>
      </c>
      <c r="C71" s="236">
        <v>3</v>
      </c>
      <c r="E71" s="236">
        <v>12</v>
      </c>
      <c r="F71" s="230"/>
      <c r="G71" s="237">
        <v>4</v>
      </c>
    </row>
    <row r="72" spans="1:7" ht="6.75" customHeight="1">
      <c r="B72" s="236"/>
      <c r="C72" s="238"/>
      <c r="D72" s="231"/>
      <c r="E72" s="238"/>
      <c r="F72" s="231"/>
      <c r="G72" s="236"/>
    </row>
    <row r="73" spans="1:7">
      <c r="A73" s="219"/>
      <c r="B73" s="214" t="s">
        <v>210</v>
      </c>
      <c r="C73" s="236"/>
      <c r="E73" s="236"/>
      <c r="F73" s="230"/>
      <c r="G73" s="237"/>
    </row>
    <row r="74" spans="1:7">
      <c r="A74" s="219"/>
      <c r="B74" s="221" t="s">
        <v>211</v>
      </c>
      <c r="C74" s="238">
        <v>2665</v>
      </c>
      <c r="D74" s="231"/>
      <c r="E74" s="238">
        <v>2680</v>
      </c>
      <c r="F74" s="231"/>
      <c r="G74" s="238">
        <v>2760</v>
      </c>
    </row>
    <row r="75" spans="1:7">
      <c r="A75" s="219"/>
      <c r="B75" s="221" t="s">
        <v>212</v>
      </c>
      <c r="C75" s="238">
        <v>769</v>
      </c>
      <c r="D75" s="231"/>
      <c r="E75" s="238">
        <v>776</v>
      </c>
      <c r="F75" s="231"/>
      <c r="G75" s="238">
        <v>773</v>
      </c>
    </row>
    <row r="76" spans="1:7" ht="7.5" customHeight="1">
      <c r="B76" s="236"/>
      <c r="G76" s="231"/>
    </row>
    <row r="77" spans="1:7">
      <c r="A77" s="219" t="s">
        <v>213</v>
      </c>
      <c r="C77" s="236"/>
      <c r="E77" s="236"/>
      <c r="G77" s="238"/>
    </row>
    <row r="78" spans="1:7">
      <c r="B78" s="214" t="s">
        <v>214</v>
      </c>
      <c r="C78" s="239">
        <v>55</v>
      </c>
      <c r="D78" s="239"/>
      <c r="E78" s="239">
        <v>36</v>
      </c>
      <c r="F78" s="239"/>
      <c r="G78" s="239">
        <v>6</v>
      </c>
    </row>
    <row r="79" spans="1:7">
      <c r="B79" s="214" t="s">
        <v>215</v>
      </c>
      <c r="C79" s="326">
        <v>496</v>
      </c>
      <c r="D79" s="239"/>
      <c r="E79" s="239">
        <v>458</v>
      </c>
      <c r="F79" s="239"/>
      <c r="G79" s="239">
        <v>471</v>
      </c>
    </row>
    <row r="80" spans="1:7">
      <c r="B80" s="236"/>
      <c r="C80" s="240"/>
      <c r="E80" s="240"/>
    </row>
    <row r="81" spans="3:7">
      <c r="C81" s="241"/>
      <c r="E81" s="241"/>
      <c r="G81" s="236"/>
    </row>
    <row r="82" spans="3:7">
      <c r="G82" s="239"/>
    </row>
    <row r="83" spans="3:7">
      <c r="G83" s="239"/>
    </row>
    <row r="84" spans="3:7">
      <c r="G84" s="240"/>
    </row>
  </sheetData>
  <mergeCells count="4">
    <mergeCell ref="A1:G1"/>
    <mergeCell ref="A2:G2"/>
    <mergeCell ref="A3:G3"/>
    <mergeCell ref="C5:G5"/>
  </mergeCells>
  <printOptions horizontalCentered="1" verticalCentered="1"/>
  <pageMargins left="0.75" right="0.75" top="0.5" bottom="0.52" header="0.5" footer="0.5"/>
  <pageSetup scale="62" orientation="portrait" r:id="rId1"/>
  <headerFooter alignWithMargins="0"/>
  <ignoredErrors>
    <ignoredError sqref="C7 G7 E7" numberStoredAsText="1"/>
  </ignoredErrors>
  <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K61"/>
  <sheetViews>
    <sheetView topLeftCell="A16" workbookViewId="0">
      <selection activeCell="A31" sqref="A31"/>
    </sheetView>
  </sheetViews>
  <sheetFormatPr defaultColWidth="13.1640625" defaultRowHeight="12.75"/>
  <cols>
    <col min="1" max="1" width="67.6640625" style="1" customWidth="1"/>
    <col min="2" max="2" width="1.33203125" style="13" customWidth="1"/>
    <col min="3" max="3" width="21" style="1" bestFit="1" customWidth="1"/>
    <col min="4" max="4" width="1.83203125" style="1" customWidth="1"/>
    <col min="5" max="5" width="21" style="1" bestFit="1" customWidth="1"/>
    <col min="6" max="6" width="1.83203125" style="1" customWidth="1"/>
    <col min="7" max="16384" width="13.1640625" style="1"/>
  </cols>
  <sheetData>
    <row r="1" spans="1:6" ht="12.95" customHeight="1">
      <c r="A1" s="343" t="s">
        <v>59</v>
      </c>
      <c r="B1" s="343"/>
      <c r="C1" s="343"/>
      <c r="D1" s="343"/>
      <c r="E1" s="343"/>
      <c r="F1" s="343"/>
    </row>
    <row r="2" spans="1:6" ht="12.95" customHeight="1">
      <c r="A2" s="344" t="s">
        <v>64</v>
      </c>
      <c r="B2" s="344"/>
      <c r="C2" s="344"/>
      <c r="D2" s="344"/>
      <c r="E2" s="344"/>
      <c r="F2" s="344"/>
    </row>
    <row r="3" spans="1:6" ht="12.95" customHeight="1">
      <c r="A3" s="344" t="s">
        <v>51</v>
      </c>
      <c r="B3" s="344"/>
      <c r="C3" s="344"/>
      <c r="D3" s="344"/>
      <c r="E3" s="344"/>
      <c r="F3" s="344"/>
    </row>
    <row r="4" spans="1:6">
      <c r="A4" s="344" t="s">
        <v>52</v>
      </c>
      <c r="B4" s="344"/>
      <c r="C4" s="344"/>
      <c r="D4" s="344"/>
      <c r="E4" s="344"/>
      <c r="F4" s="344"/>
    </row>
    <row r="5" spans="1:6">
      <c r="A5" s="34"/>
      <c r="B5" s="34"/>
      <c r="C5" s="34"/>
      <c r="D5" s="34"/>
      <c r="E5" s="34"/>
      <c r="F5" s="34"/>
    </row>
    <row r="6" spans="1:6" ht="19.5" customHeight="1">
      <c r="B6" s="5"/>
      <c r="C6" s="342" t="s">
        <v>98</v>
      </c>
      <c r="D6" s="342"/>
      <c r="E6" s="342"/>
      <c r="F6" s="342"/>
    </row>
    <row r="7" spans="1:6" ht="16.5" customHeight="1">
      <c r="B7" s="5"/>
      <c r="C7" s="36" t="s">
        <v>1</v>
      </c>
      <c r="D7" s="17"/>
      <c r="E7" s="36" t="s">
        <v>1</v>
      </c>
      <c r="F7" s="17"/>
    </row>
    <row r="8" spans="1:6" ht="16.5" customHeight="1">
      <c r="B8" s="5"/>
      <c r="C8" s="30" t="s">
        <v>49</v>
      </c>
      <c r="D8" s="7"/>
      <c r="E8" s="30" t="s">
        <v>45</v>
      </c>
      <c r="F8" s="7"/>
    </row>
    <row r="9" spans="1:6" ht="15" customHeight="1">
      <c r="A9" s="8" t="s">
        <v>18</v>
      </c>
      <c r="B9" s="5"/>
      <c r="C9" s="37"/>
      <c r="E9" s="37"/>
    </row>
    <row r="10" spans="1:6" ht="15" customHeight="1">
      <c r="A10" s="1" t="s">
        <v>19</v>
      </c>
      <c r="B10" s="5"/>
      <c r="C10" s="24">
        <v>3380</v>
      </c>
      <c r="D10" s="24"/>
      <c r="E10" s="24">
        <v>2686.8</v>
      </c>
      <c r="F10" s="24"/>
    </row>
    <row r="11" spans="1:6" ht="15" customHeight="1">
      <c r="A11" s="13" t="s">
        <v>80</v>
      </c>
      <c r="B11" s="9"/>
      <c r="C11" s="3"/>
      <c r="D11" s="3"/>
      <c r="E11" s="3"/>
      <c r="F11" s="3"/>
    </row>
    <row r="12" spans="1:6" ht="15" customHeight="1">
      <c r="A12" s="1" t="s">
        <v>30</v>
      </c>
      <c r="B12" s="9"/>
      <c r="C12" s="3">
        <v>-1752.3</v>
      </c>
      <c r="D12" s="3"/>
      <c r="E12" s="3">
        <v>-1055.8</v>
      </c>
      <c r="F12" s="3"/>
    </row>
    <row r="13" spans="1:6" ht="15" customHeight="1">
      <c r="A13" s="1" t="s">
        <v>31</v>
      </c>
      <c r="B13" s="9"/>
      <c r="C13" s="3">
        <v>-447.8</v>
      </c>
      <c r="D13" s="3"/>
      <c r="E13" s="3">
        <v>-576.20000000000005</v>
      </c>
      <c r="F13" s="3"/>
    </row>
    <row r="14" spans="1:6" ht="18.75" customHeight="1">
      <c r="A14" s="1" t="s">
        <v>20</v>
      </c>
      <c r="B14" s="9"/>
      <c r="C14" s="28">
        <f>SUM(C12:C13)</f>
        <v>-2200.1</v>
      </c>
      <c r="D14" s="26"/>
      <c r="E14" s="28">
        <f>SUM(E12:E13)</f>
        <v>-1632</v>
      </c>
      <c r="F14" s="26"/>
    </row>
    <row r="15" spans="1:6" ht="15" customHeight="1">
      <c r="A15" s="1" t="s">
        <v>94</v>
      </c>
      <c r="B15" s="9"/>
      <c r="C15" s="18"/>
      <c r="D15" s="18"/>
      <c r="E15" s="18"/>
      <c r="F15" s="18"/>
    </row>
    <row r="16" spans="1:6" ht="15" customHeight="1">
      <c r="A16" s="1" t="s">
        <v>95</v>
      </c>
      <c r="B16" s="9"/>
      <c r="C16" s="3">
        <f>+C14+C10</f>
        <v>1179.9000000000001</v>
      </c>
      <c r="D16" s="26"/>
      <c r="E16" s="3">
        <f>+E14+E10</f>
        <v>1054.8000000000002</v>
      </c>
      <c r="F16" s="26"/>
    </row>
    <row r="17" spans="1:6" ht="15" customHeight="1">
      <c r="B17" s="5"/>
      <c r="C17" s="24"/>
      <c r="D17" s="24"/>
      <c r="E17" s="24"/>
      <c r="F17" s="24"/>
    </row>
    <row r="18" spans="1:6" ht="15" customHeight="1">
      <c r="A18" s="1" t="s">
        <v>92</v>
      </c>
      <c r="B18" s="5"/>
      <c r="C18" s="3">
        <v>341.2</v>
      </c>
      <c r="D18" s="3"/>
      <c r="E18" s="3">
        <v>344.5</v>
      </c>
      <c r="F18" s="3"/>
    </row>
    <row r="19" spans="1:6" ht="15" customHeight="1">
      <c r="A19" s="1" t="s">
        <v>93</v>
      </c>
      <c r="B19" s="5"/>
      <c r="C19" s="3">
        <v>126.2</v>
      </c>
      <c r="D19" s="3"/>
      <c r="E19" s="3">
        <v>119</v>
      </c>
      <c r="F19" s="3"/>
    </row>
    <row r="20" spans="1:6" ht="15" customHeight="1">
      <c r="A20" s="1" t="s">
        <v>50</v>
      </c>
      <c r="B20" s="5"/>
      <c r="C20" s="20">
        <v>5.2</v>
      </c>
      <c r="D20" s="3"/>
      <c r="E20" s="20">
        <v>2.4</v>
      </c>
      <c r="F20" s="3"/>
    </row>
    <row r="21" spans="1:6" s="8" customFormat="1" ht="15" customHeight="1"/>
    <row r="22" spans="1:6" s="8" customFormat="1" ht="15" customHeight="1">
      <c r="A22" s="8" t="s">
        <v>91</v>
      </c>
      <c r="B22" s="9"/>
      <c r="C22" s="18"/>
      <c r="D22" s="18"/>
      <c r="E22" s="18"/>
      <c r="F22" s="18"/>
    </row>
    <row r="23" spans="1:6" s="8" customFormat="1" ht="15" customHeight="1">
      <c r="A23" s="8" t="s">
        <v>53</v>
      </c>
      <c r="B23" s="9"/>
      <c r="C23" s="20">
        <f>+C16+C18+C19+C20</f>
        <v>1652.5000000000002</v>
      </c>
      <c r="D23" s="26"/>
      <c r="E23" s="20">
        <f>+E16+E18+E19+E20</f>
        <v>1520.7000000000003</v>
      </c>
      <c r="F23" s="26"/>
    </row>
    <row r="24" spans="1:6" ht="15" customHeight="1">
      <c r="A24" s="8" t="s">
        <v>21</v>
      </c>
      <c r="B24" s="10"/>
      <c r="C24" s="31"/>
      <c r="D24" s="31"/>
      <c r="E24" s="31"/>
      <c r="F24" s="31"/>
    </row>
    <row r="25" spans="1:6" ht="15" customHeight="1">
      <c r="A25" s="1" t="s">
        <v>22</v>
      </c>
      <c r="B25" s="10"/>
      <c r="C25" s="3">
        <v>468.1</v>
      </c>
      <c r="D25" s="3"/>
      <c r="E25" s="3">
        <v>446.6</v>
      </c>
      <c r="F25" s="3"/>
    </row>
    <row r="26" spans="1:6" ht="15" customHeight="1">
      <c r="A26" s="1" t="s">
        <v>23</v>
      </c>
      <c r="B26" s="5"/>
      <c r="C26" s="1">
        <v>20.5</v>
      </c>
      <c r="E26" s="1">
        <v>31.1</v>
      </c>
    </row>
    <row r="27" spans="1:6" ht="15" customHeight="1">
      <c r="A27" s="1" t="s">
        <v>24</v>
      </c>
      <c r="B27" s="5"/>
      <c r="C27" s="1">
        <v>116.6</v>
      </c>
      <c r="E27" s="1">
        <v>120</v>
      </c>
    </row>
    <row r="28" spans="1:6" ht="15" customHeight="1">
      <c r="A28" s="1" t="s">
        <v>25</v>
      </c>
      <c r="B28" s="5"/>
      <c r="C28" s="3">
        <v>89.1</v>
      </c>
      <c r="D28" s="3"/>
      <c r="E28" s="3">
        <v>94</v>
      </c>
      <c r="F28" s="3"/>
    </row>
    <row r="29" spans="1:6" ht="15" customHeight="1">
      <c r="A29" s="1" t="s">
        <v>27</v>
      </c>
      <c r="B29" s="5"/>
      <c r="C29" s="1">
        <v>69.099999999999994</v>
      </c>
      <c r="E29" s="1">
        <v>76.099999999999994</v>
      </c>
    </row>
    <row r="30" spans="1:6" ht="15" customHeight="1">
      <c r="A30" s="1" t="s">
        <v>26</v>
      </c>
      <c r="B30" s="5"/>
      <c r="C30" s="1">
        <v>72.599999999999994</v>
      </c>
      <c r="E30" s="1">
        <v>69.400000000000006</v>
      </c>
    </row>
    <row r="31" spans="1:6" ht="15" customHeight="1">
      <c r="A31" s="1" t="s">
        <v>47</v>
      </c>
      <c r="B31" s="5"/>
      <c r="C31" s="1">
        <v>28.9</v>
      </c>
      <c r="E31" s="1">
        <v>28.9</v>
      </c>
    </row>
    <row r="32" spans="1:6" ht="15" customHeight="1">
      <c r="A32" s="1" t="s">
        <v>86</v>
      </c>
      <c r="B32" s="5"/>
      <c r="C32" s="1">
        <v>25.4</v>
      </c>
      <c r="E32" s="1">
        <v>0</v>
      </c>
    </row>
    <row r="33" spans="1:11" ht="15" customHeight="1">
      <c r="A33" s="1" t="s">
        <v>44</v>
      </c>
      <c r="B33" s="12"/>
      <c r="C33" s="20">
        <v>76.099999999999994</v>
      </c>
      <c r="D33" s="26"/>
      <c r="E33" s="20">
        <f>110.9+1.9</f>
        <v>112.80000000000001</v>
      </c>
      <c r="F33" s="26"/>
    </row>
    <row r="34" spans="1:11" s="8" customFormat="1" ht="15" customHeight="1">
      <c r="A34" s="1" t="s">
        <v>48</v>
      </c>
      <c r="B34" s="9"/>
      <c r="C34" s="28">
        <f>SUM(C25:C33)</f>
        <v>966.40000000000009</v>
      </c>
      <c r="D34" s="3"/>
      <c r="E34" s="28">
        <f>SUM(E25:E33)</f>
        <v>978.90000000000009</v>
      </c>
      <c r="F34" s="3"/>
    </row>
    <row r="35" spans="1:11" s="8" customFormat="1" ht="15" customHeight="1">
      <c r="A35" s="1"/>
      <c r="B35" s="9"/>
      <c r="C35" s="3"/>
      <c r="D35" s="3"/>
      <c r="E35" s="3"/>
      <c r="F35" s="3"/>
    </row>
    <row r="36" spans="1:11" s="3" customFormat="1" ht="15" customHeight="1">
      <c r="A36" s="3" t="s">
        <v>33</v>
      </c>
      <c r="B36" s="11"/>
      <c r="C36" s="3">
        <f>C23-C34</f>
        <v>686.10000000000014</v>
      </c>
      <c r="E36" s="3">
        <f>E23-E34</f>
        <v>541.80000000000018</v>
      </c>
      <c r="F36" s="1"/>
    </row>
    <row r="37" spans="1:11" s="3" customFormat="1" ht="16.5" customHeight="1">
      <c r="B37" s="11"/>
      <c r="D37" s="1"/>
      <c r="F37" s="1"/>
    </row>
    <row r="38" spans="1:11" s="3" customFormat="1" ht="16.5" customHeight="1">
      <c r="A38" s="3" t="s">
        <v>84</v>
      </c>
      <c r="B38" s="11"/>
      <c r="D38" s="1"/>
      <c r="F38" s="1"/>
    </row>
    <row r="39" spans="1:11" ht="15" customHeight="1">
      <c r="A39" s="1" t="s">
        <v>54</v>
      </c>
      <c r="B39" s="5"/>
      <c r="C39" s="1">
        <v>29.8</v>
      </c>
      <c r="E39" s="1">
        <v>39.200000000000003</v>
      </c>
    </row>
    <row r="40" spans="1:11" ht="15" customHeight="1">
      <c r="A40" s="1" t="s">
        <v>55</v>
      </c>
      <c r="B40" s="5"/>
      <c r="C40" s="3">
        <v>-119</v>
      </c>
      <c r="D40" s="3"/>
      <c r="E40" s="3">
        <v>-161.19999999999999</v>
      </c>
      <c r="F40" s="3"/>
    </row>
    <row r="41" spans="1:11" ht="15" customHeight="1">
      <c r="A41" s="1" t="s">
        <v>67</v>
      </c>
      <c r="B41" s="5"/>
      <c r="C41" s="3">
        <v>10.1</v>
      </c>
      <c r="D41" s="3"/>
      <c r="E41" s="3">
        <v>3</v>
      </c>
      <c r="F41" s="3"/>
    </row>
    <row r="42" spans="1:11" ht="15" customHeight="1">
      <c r="A42" s="1" t="s">
        <v>87</v>
      </c>
      <c r="B42" s="5"/>
      <c r="C42" s="3">
        <v>1</v>
      </c>
      <c r="D42" s="3"/>
      <c r="E42" s="3">
        <v>-0.9</v>
      </c>
      <c r="F42" s="3"/>
    </row>
    <row r="43" spans="1:11" ht="15" customHeight="1">
      <c r="A43" s="1" t="s">
        <v>56</v>
      </c>
      <c r="B43" s="5"/>
      <c r="C43" s="3">
        <v>-57.9</v>
      </c>
      <c r="D43" s="3"/>
      <c r="E43" s="3">
        <v>51.8</v>
      </c>
      <c r="F43" s="3"/>
    </row>
    <row r="44" spans="1:11">
      <c r="A44" s="35" t="s">
        <v>99</v>
      </c>
      <c r="B44" s="5"/>
      <c r="C44" s="3">
        <v>-42.2</v>
      </c>
      <c r="D44" s="3"/>
      <c r="E44" s="3">
        <v>0</v>
      </c>
      <c r="F44" s="21"/>
      <c r="G44" s="3"/>
      <c r="K44" s="3"/>
    </row>
    <row r="45" spans="1:11" ht="15" customHeight="1">
      <c r="A45" s="1" t="s">
        <v>65</v>
      </c>
      <c r="B45" s="5"/>
      <c r="C45" s="3">
        <v>0</v>
      </c>
      <c r="D45" s="3"/>
      <c r="E45" s="3">
        <v>15.2</v>
      </c>
      <c r="F45" s="3"/>
    </row>
    <row r="46" spans="1:11" ht="15" customHeight="1">
      <c r="A46" s="3" t="s">
        <v>57</v>
      </c>
      <c r="B46" s="5"/>
      <c r="C46" s="28">
        <f>SUM(C39:C45)</f>
        <v>-178.2</v>
      </c>
      <c r="D46" s="3"/>
      <c r="E46" s="28">
        <f>SUM(E39:E45)</f>
        <v>-52.899999999999991</v>
      </c>
      <c r="F46" s="3"/>
    </row>
    <row r="47" spans="1:11" ht="15" customHeight="1">
      <c r="B47" s="5"/>
      <c r="C47" s="3"/>
      <c r="D47" s="3"/>
      <c r="E47" s="3"/>
      <c r="F47" s="3"/>
    </row>
    <row r="48" spans="1:11" ht="15" customHeight="1">
      <c r="A48" s="1" t="s">
        <v>58</v>
      </c>
      <c r="B48" s="5"/>
      <c r="C48" s="20">
        <v>-0.8</v>
      </c>
      <c r="D48" s="26"/>
      <c r="E48" s="20">
        <v>-0.9</v>
      </c>
      <c r="F48" s="26"/>
    </row>
    <row r="49" spans="1:6" ht="15" customHeight="1">
      <c r="A49" s="1" t="s">
        <v>42</v>
      </c>
      <c r="B49" s="5"/>
      <c r="C49" s="3">
        <f>C36+C46+C48</f>
        <v>507.10000000000014</v>
      </c>
      <c r="D49" s="3"/>
      <c r="E49" s="3">
        <f>E36+E46+E48</f>
        <v>488.00000000000023</v>
      </c>
      <c r="F49" s="3"/>
    </row>
    <row r="50" spans="1:6" s="8" customFormat="1" ht="15" customHeight="1">
      <c r="A50" s="1" t="s">
        <v>34</v>
      </c>
      <c r="B50" s="5"/>
      <c r="C50" s="20">
        <v>192.1</v>
      </c>
      <c r="D50" s="26"/>
      <c r="E50" s="20">
        <v>151.69999999999999</v>
      </c>
      <c r="F50" s="26"/>
    </row>
    <row r="51" spans="1:6" s="8" customFormat="1" ht="15" customHeight="1" thickBot="1">
      <c r="A51" s="8" t="s">
        <v>32</v>
      </c>
      <c r="B51" s="9"/>
      <c r="C51" s="33">
        <f>+C49-C50</f>
        <v>315.00000000000011</v>
      </c>
      <c r="D51" s="38"/>
      <c r="E51" s="33">
        <f>+E49-E50</f>
        <v>336.30000000000024</v>
      </c>
      <c r="F51" s="38"/>
    </row>
    <row r="52" spans="1:6" ht="15" customHeight="1" thickTop="1">
      <c r="B52" s="5"/>
      <c r="C52" s="3"/>
      <c r="D52" s="3"/>
      <c r="E52" s="3"/>
      <c r="F52" s="3"/>
    </row>
    <row r="53" spans="1:6" ht="15" customHeight="1">
      <c r="A53" s="8" t="s">
        <v>38</v>
      </c>
      <c r="C53" s="3"/>
      <c r="E53" s="3"/>
    </row>
    <row r="54" spans="1:6" ht="15" customHeight="1" thickBot="1">
      <c r="A54" s="13" t="s">
        <v>40</v>
      </c>
      <c r="C54" s="32">
        <v>1.58</v>
      </c>
      <c r="D54" s="39"/>
      <c r="E54" s="32">
        <v>1.9</v>
      </c>
      <c r="F54" s="39"/>
    </row>
    <row r="55" spans="1:6" ht="15" customHeight="1" thickTop="1" thickBot="1">
      <c r="A55" s="13" t="s">
        <v>29</v>
      </c>
      <c r="C55" s="32">
        <v>1.48</v>
      </c>
      <c r="D55" s="40"/>
      <c r="E55" s="32">
        <v>1.62</v>
      </c>
      <c r="F55" s="40"/>
    </row>
    <row r="56" spans="1:6" ht="15" customHeight="1" thickTop="1">
      <c r="A56" s="19"/>
    </row>
    <row r="57" spans="1:6" ht="15" customHeight="1">
      <c r="A57" s="15" t="s">
        <v>89</v>
      </c>
      <c r="B57" s="14"/>
      <c r="C57" s="25"/>
      <c r="D57" s="25"/>
      <c r="E57" s="25"/>
      <c r="F57" s="25"/>
    </row>
    <row r="58" spans="1:6" ht="15" customHeight="1">
      <c r="A58" s="15" t="s">
        <v>90</v>
      </c>
      <c r="B58" s="14"/>
      <c r="C58" s="25"/>
      <c r="D58" s="25"/>
      <c r="E58" s="25"/>
      <c r="F58" s="25"/>
    </row>
    <row r="59" spans="1:6" ht="15" customHeight="1">
      <c r="A59" s="3" t="s">
        <v>28</v>
      </c>
      <c r="B59" s="14"/>
      <c r="C59" s="3">
        <v>200</v>
      </c>
      <c r="D59" s="3"/>
      <c r="E59" s="3">
        <v>176.6</v>
      </c>
    </row>
    <row r="60" spans="1:6" s="4" customFormat="1" ht="15" customHeight="1">
      <c r="A60" s="3" t="s">
        <v>29</v>
      </c>
      <c r="B60" s="16"/>
      <c r="C60" s="3">
        <v>214.1</v>
      </c>
      <c r="D60" s="3"/>
      <c r="E60" s="3">
        <v>213.1</v>
      </c>
      <c r="F60" s="1"/>
    </row>
    <row r="61" spans="1:6" s="8" customFormat="1" ht="15" customHeight="1">
      <c r="B61" s="6"/>
      <c r="C61" s="24"/>
      <c r="D61" s="24"/>
      <c r="E61" s="24"/>
      <c r="F61" s="24"/>
    </row>
  </sheetData>
  <mergeCells count="5">
    <mergeCell ref="C6:F6"/>
    <mergeCell ref="A1:F1"/>
    <mergeCell ref="A2:F2"/>
    <mergeCell ref="A3:F3"/>
    <mergeCell ref="A4:F4"/>
  </mergeCells>
  <phoneticPr fontId="30" type="noConversion"/>
  <pageMargins left="0.75" right="0.75" top="1" bottom="1" header="0.5" footer="0.5"/>
  <pageSetup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 &amp; Op Inc</vt:lpstr>
      <vt:lpstr>non-GAAP Op Exp</vt:lpstr>
      <vt:lpstr>Operating stats</vt:lpstr>
      <vt:lpstr>PF Income Statement YTD</vt:lpstr>
      <vt:lpstr>'Balance Sheet'!Print_Area</vt:lpstr>
      <vt:lpstr>'Detailed Revenue'!Print_Area</vt:lpstr>
      <vt:lpstr>'Income Statement'!Print_Area</vt:lpstr>
      <vt:lpstr>'non-GAAP Net Inc &amp; Op Inc'!Print_Area</vt:lpstr>
      <vt:lpstr>'non-GAAP Op Exp'!Print_Area</vt:lpstr>
      <vt:lpstr>'Operating stats'!Print_Area</vt:lpstr>
      <vt:lpstr>'PF Income Statement YTD'!Print_Area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scognamf</dc:creator>
  <cp:lastModifiedBy>Paulione Ho</cp:lastModifiedBy>
  <cp:lastPrinted>2012-04-24T23:59:25Z</cp:lastPrinted>
  <dcterms:created xsi:type="dcterms:W3CDTF">2005-07-20T13:40:19Z</dcterms:created>
  <dcterms:modified xsi:type="dcterms:W3CDTF">2012-04-25T00:13:06Z</dcterms:modified>
</cp:coreProperties>
</file>