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2" yWindow="0" windowWidth="12336" windowHeight="11760" tabRatio="860"/>
  </bookViews>
  <sheets>
    <sheet name="Income Statement" sheetId="2" r:id="rId1"/>
    <sheet name="Detailed Revenue" sheetId="13" r:id="rId2"/>
    <sheet name="Balance Sheet" sheetId="5" r:id="rId3"/>
    <sheet name="Non-GAAP Net Inc" sheetId="10" r:id="rId4"/>
    <sheet name="Non-GAAP Op Inc" sheetId="16" r:id="rId5"/>
    <sheet name="Non-GAAP Op Exp" sheetId="11" r:id="rId6"/>
    <sheet name="Operating stats" sheetId="15"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Fill" localSheetId="2" hidden="1">'[1]Segment to Legal'!$CW$1:$CW$86</definedName>
    <definedName name="_Fill" localSheetId="1" hidden="1">'[1]Segment to Legal'!$CW$1:$CW$86</definedName>
    <definedName name="_Fill" hidden="1">'[2]Segment to Legal'!$CW$1:$CW$86</definedName>
    <definedName name="BalanceSheetActivityQTD_Text_page1_F1" localSheetId="1">#REF!</definedName>
    <definedName name="BalanceSheetActivityQTD_Text_page1_F1" localSheetId="0">#REF!</definedName>
    <definedName name="BalanceSheetActivityQTD_Text_page1_F1" localSheetId="3">#REF!</definedName>
    <definedName name="BalanceSheetActivityQTD_Text_page1_F1" localSheetId="5">#REF!</definedName>
    <definedName name="BalanceSheetActivityQTD_Text_page1_F1" localSheetId="4">#REF!</definedName>
    <definedName name="BalanceSheetActivityQTD_Text_page1_F1" localSheetId="6">#REF!</definedName>
    <definedName name="BalanceSheetActivityQTD_Text_page1_F1">#REF!</definedName>
    <definedName name="BalanceSheetActivityQTD_Text_page1_F2" localSheetId="1">#REF!</definedName>
    <definedName name="BalanceSheetActivityQTD_Text_page1_F2" localSheetId="0">#REF!</definedName>
    <definedName name="BalanceSheetActivityQTD_Text_page1_F2" localSheetId="3">#REF!</definedName>
    <definedName name="BalanceSheetActivityQTD_Text_page1_F2" localSheetId="5">#REF!</definedName>
    <definedName name="BalanceSheetActivityQTD_Text_page1_F2" localSheetId="4">#REF!</definedName>
    <definedName name="BalanceSheetActivityQTD_Text_page1_F2" localSheetId="6">#REF!</definedName>
    <definedName name="BalanceSheetActivityQTD_Text_page1_F2">#REF!</definedName>
    <definedName name="BalanceSheetActivityQTD_Text_page1_F3" localSheetId="1">#REF!</definedName>
    <definedName name="BalanceSheetActivityQTD_Text_page1_F3" localSheetId="0">#REF!</definedName>
    <definedName name="BalanceSheetActivityQTD_Text_page1_F3" localSheetId="3">#REF!</definedName>
    <definedName name="BalanceSheetActivityQTD_Text_page1_F3" localSheetId="5">#REF!</definedName>
    <definedName name="BalanceSheetActivityQTD_Text_page1_F3" localSheetId="4">#REF!</definedName>
    <definedName name="BalanceSheetActivityQTD_Text_page1_F3" localSheetId="6">#REF!</definedName>
    <definedName name="BalanceSheetActivityQTD_Text_page1_F3">#REF!</definedName>
    <definedName name="BalanceSheetActivityQTD_Text_page1_F4" localSheetId="1">#REF!</definedName>
    <definedName name="BalanceSheetActivityQTD_Text_page1_F4" localSheetId="0">#REF!</definedName>
    <definedName name="BalanceSheetActivityQTD_Text_page1_F4" localSheetId="3">#REF!</definedName>
    <definedName name="BalanceSheetActivityQTD_Text_page1_F4" localSheetId="5">#REF!</definedName>
    <definedName name="BalanceSheetActivityQTD_Text_page1_F4" localSheetId="4">#REF!</definedName>
    <definedName name="BalanceSheetActivityQTD_Text_page1_F4" localSheetId="6">#REF!</definedName>
    <definedName name="BalanceSheetActivityQTD_Text_page1_F4">#REF!</definedName>
    <definedName name="BalanceSheetActivityQTD_Text_page1_F5" localSheetId="1">#REF!</definedName>
    <definedName name="BalanceSheetActivityQTD_Text_page1_F5" localSheetId="0">#REF!</definedName>
    <definedName name="BalanceSheetActivityQTD_Text_page1_F5" localSheetId="3">#REF!</definedName>
    <definedName name="BalanceSheetActivityQTD_Text_page1_F5" localSheetId="5">#REF!</definedName>
    <definedName name="BalanceSheetActivityQTD_Text_page1_F5" localSheetId="4">#REF!</definedName>
    <definedName name="BalanceSheetActivityQTD_Text_page1_F5" localSheetId="6">#REF!</definedName>
    <definedName name="BalanceSheetActivityQTD_Text_page1_F5">#REF!</definedName>
    <definedName name="Chart_Label_Update" localSheetId="2">[3]!Chart_Label_Update</definedName>
    <definedName name="Chart_Label_Update" localSheetId="1">[3]!Chart_Label_Update</definedName>
    <definedName name="Chart_Label_Update" localSheetId="4">[4]!Chart_Label_Update</definedName>
    <definedName name="Chart_Label_Update">[4]!Chart_Label_Update</definedName>
    <definedName name="ConsolidatedBalanceSheets1_List_Page1_B1" localSheetId="1">#REF!</definedName>
    <definedName name="ConsolidatedBalanceSheets1_List_Page1_B1" localSheetId="0">#REF!</definedName>
    <definedName name="ConsolidatedBalanceSheets1_List_Page1_B1" localSheetId="3">#REF!</definedName>
    <definedName name="ConsolidatedBalanceSheets1_List_Page1_B1" localSheetId="5">#REF!</definedName>
    <definedName name="ConsolidatedBalanceSheets1_List_Page1_B1" localSheetId="4">#REF!</definedName>
    <definedName name="ConsolidatedBalanceSheets1_List_Page1_B1" localSheetId="6">#REF!</definedName>
    <definedName name="ConsolidatedBalanceSheets1_List_Page1_B1">#REF!</definedName>
    <definedName name="ConsolidatedBalanceSheets1_Text_Page1_H1P1T1" localSheetId="1">#REF!</definedName>
    <definedName name="ConsolidatedBalanceSheets1_Text_Page1_H1P1T1" localSheetId="0">#REF!</definedName>
    <definedName name="ConsolidatedBalanceSheets1_Text_Page1_H1P1T1" localSheetId="3">#REF!</definedName>
    <definedName name="ConsolidatedBalanceSheets1_Text_Page1_H1P1T1" localSheetId="5">#REF!</definedName>
    <definedName name="ConsolidatedBalanceSheets1_Text_Page1_H1P1T1" localSheetId="4">#REF!</definedName>
    <definedName name="ConsolidatedBalanceSheets1_Text_Page1_H1P1T1" localSheetId="6">#REF!</definedName>
    <definedName name="ConsolidatedBalanceSheets1_Text_Page1_H1P1T1">#REF!</definedName>
    <definedName name="ConsolidatedBalanceSheets1_Text_Page1_H1P1T2" localSheetId="1">#REF!</definedName>
    <definedName name="ConsolidatedBalanceSheets1_Text_Page1_H1P1T2" localSheetId="0">#REF!</definedName>
    <definedName name="ConsolidatedBalanceSheets1_Text_Page1_H1P1T2" localSheetId="3">#REF!</definedName>
    <definedName name="ConsolidatedBalanceSheets1_Text_Page1_H1P1T2" localSheetId="5">#REF!</definedName>
    <definedName name="ConsolidatedBalanceSheets1_Text_Page1_H1P1T2" localSheetId="4">#REF!</definedName>
    <definedName name="ConsolidatedBalanceSheets1_Text_Page1_H1P1T2" localSheetId="6">#REF!</definedName>
    <definedName name="ConsolidatedBalanceSheets1_Text_Page1_H1P1T2">#REF!</definedName>
    <definedName name="ConsolidatedBalanceSheets1_Text_Page1_H1P1T3" localSheetId="1">#REF!</definedName>
    <definedName name="ConsolidatedBalanceSheets1_Text_Page1_H1P1T3" localSheetId="0">#REF!</definedName>
    <definedName name="ConsolidatedBalanceSheets1_Text_Page1_H1P1T3" localSheetId="3">#REF!</definedName>
    <definedName name="ConsolidatedBalanceSheets1_Text_Page1_H1P1T3" localSheetId="5">#REF!</definedName>
    <definedName name="ConsolidatedBalanceSheets1_Text_Page1_H1P1T3" localSheetId="4">#REF!</definedName>
    <definedName name="ConsolidatedBalanceSheets1_Text_Page1_H1P1T3" localSheetId="6">#REF!</definedName>
    <definedName name="ConsolidatedBalanceSheets1_Text_Page1_H1P1T3">#REF!</definedName>
    <definedName name="NvsASD">"V2002-06-30"</definedName>
    <definedName name="NvsAutoDrillOk">"VN"</definedName>
    <definedName name="NvsElapsedTime" localSheetId="0">0.0011342592551955</definedName>
    <definedName name="NvsElapsedTime">0.0011342592551955</definedName>
    <definedName name="NvsEndTime" localSheetId="0">37461.7515509259</definedName>
    <definedName name="NvsEndTime">37461.7515509259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"V2001-12-31"</definedName>
    <definedName name="NvsPanelSetid">"VMASTR"</definedName>
    <definedName name="NvsReqBU">"VELIM2"</definedName>
    <definedName name="NvsReqBUOnly">"VN"</definedName>
    <definedName name="NvsTransLed">"VN"</definedName>
    <definedName name="NvsTreeASD">"V2002-06-30"</definedName>
    <definedName name="NvsValTbl.ACCOUNT">"GL_ACCOUNT_TBL"</definedName>
    <definedName name="NvsValTbl.BUSINESS_UNIT">"BUS_UNIT_TBL_GL"</definedName>
    <definedName name="NvsValTbl.DEPTID">"DEPARTMENT_TBL"</definedName>
    <definedName name="NvsValTbl.NASD_LOC">"NASD_LOC_TBL"</definedName>
    <definedName name="NvsValTbl.PROJECT">"PROJECT_TBL"</definedName>
    <definedName name="Page1" localSheetId="2">#REF!</definedName>
    <definedName name="Page1" localSheetId="1">#REF!</definedName>
    <definedName name="Page1" localSheetId="0">#REF!</definedName>
    <definedName name="Page1" localSheetId="3">#REF!</definedName>
    <definedName name="Page1" localSheetId="5">#REF!</definedName>
    <definedName name="Page1" localSheetId="4">#REF!</definedName>
    <definedName name="Page1" localSheetId="6">#REF!</definedName>
    <definedName name="Page1">#REF!</definedName>
    <definedName name="Page2" localSheetId="2">#REF!</definedName>
    <definedName name="Page2" localSheetId="1">#REF!</definedName>
    <definedName name="Page2" localSheetId="0">#REF!</definedName>
    <definedName name="Page2" localSheetId="3">#REF!</definedName>
    <definedName name="Page2" localSheetId="5">#REF!</definedName>
    <definedName name="Page2" localSheetId="4">#REF!</definedName>
    <definedName name="Page2" localSheetId="6">#REF!</definedName>
    <definedName name="Page2">#REF!</definedName>
    <definedName name="Page3" localSheetId="2">'[1]Segment to Legal'!$AA$13</definedName>
    <definedName name="Page3" localSheetId="1">'[1]Segment to Legal'!$AA$13</definedName>
    <definedName name="Page3">'[2]Segment to Legal'!$AA$13</definedName>
    <definedName name="Page4" localSheetId="1">#REF!</definedName>
    <definedName name="Page4" localSheetId="4">#REF!</definedName>
    <definedName name="Page4" localSheetId="6">#REF!</definedName>
    <definedName name="Page4">#REF!</definedName>
    <definedName name="PageA" localSheetId="2">#REF!</definedName>
    <definedName name="PageA" localSheetId="1">#REF!</definedName>
    <definedName name="PageA" localSheetId="0">#REF!</definedName>
    <definedName name="PageA" localSheetId="3">#REF!</definedName>
    <definedName name="PageA" localSheetId="5">#REF!</definedName>
    <definedName name="PageA" localSheetId="4">#REF!</definedName>
    <definedName name="PageA" localSheetId="6">#REF!</definedName>
    <definedName name="PageA">#REF!</definedName>
    <definedName name="_xlnm.Print_Area" localSheetId="2">'Balance Sheet'!$A$1:$H$51</definedName>
    <definedName name="_xlnm.Print_Area" localSheetId="1">'Detailed Revenue'!$A$1:$H$46</definedName>
    <definedName name="_xlnm.Print_Area" localSheetId="0">'Income Statement'!$A$1:$F$62</definedName>
    <definedName name="_xlnm.Print_Area" localSheetId="3">'Non-GAAP Net Inc'!$A$1:$H$60</definedName>
    <definedName name="_xlnm.Print_Area" localSheetId="5">'Non-GAAP Op Exp'!$A$1:$H$66</definedName>
    <definedName name="_xlnm.Print_Area" localSheetId="4">'Non-GAAP Op Inc'!$A$1:$H$84</definedName>
    <definedName name="_xlnm.Print_Area" localSheetId="6">'Operating stats'!$A$1:$G$77</definedName>
    <definedName name="_xlnm.Print_Titles" localSheetId="3">'Non-GAAP Net Inc'!$1:$10</definedName>
    <definedName name="_xlnm.Print_Titles" localSheetId="5">'Non-GAAP Op Exp'!$1:$5</definedName>
    <definedName name="_xlnm.Print_Titles" localSheetId="4">'Non-GAAP Op Inc'!$1:$7</definedName>
    <definedName name="QuarterlyRevenueDetail_List_Page1_B1" localSheetId="1">#REF!</definedName>
    <definedName name="QuarterlyRevenueDetail_List_Page1_B1" localSheetId="0">#REF!</definedName>
    <definedName name="QuarterlyRevenueDetail_List_Page1_B1" localSheetId="3">#REF!</definedName>
    <definedName name="QuarterlyRevenueDetail_List_Page1_B1" localSheetId="5">#REF!</definedName>
    <definedName name="QuarterlyRevenueDetail_List_Page1_B1" localSheetId="4">#REF!</definedName>
    <definedName name="QuarterlyRevenueDetail_List_Page1_B1" localSheetId="6">#REF!</definedName>
    <definedName name="QuarterlyRevenueDetail_List_Page1_B1">#REF!</definedName>
    <definedName name="QuarterlyRevenueDetail_List_Page1_B2" localSheetId="1">#REF!</definedName>
    <definedName name="QuarterlyRevenueDetail_List_Page1_B2" localSheetId="0">#REF!</definedName>
    <definedName name="QuarterlyRevenueDetail_List_Page1_B2" localSheetId="3">#REF!</definedName>
    <definedName name="QuarterlyRevenueDetail_List_Page1_B2" localSheetId="5">#REF!</definedName>
    <definedName name="QuarterlyRevenueDetail_List_Page1_B2" localSheetId="4">#REF!</definedName>
    <definedName name="QuarterlyRevenueDetail_List_Page1_B2" localSheetId="6">#REF!</definedName>
    <definedName name="QuarterlyRevenueDetail_List_Page1_B2">#REF!</definedName>
    <definedName name="QuarterlyRevenueDetail_Text_Page1_H1P1T1" localSheetId="1">#REF!</definedName>
    <definedName name="QuarterlyRevenueDetail_Text_Page1_H1P1T1" localSheetId="0">#REF!</definedName>
    <definedName name="QuarterlyRevenueDetail_Text_Page1_H1P1T1" localSheetId="3">#REF!</definedName>
    <definedName name="QuarterlyRevenueDetail_Text_Page1_H1P1T1" localSheetId="5">#REF!</definedName>
    <definedName name="QuarterlyRevenueDetail_Text_Page1_H1P1T1" localSheetId="4">#REF!</definedName>
    <definedName name="QuarterlyRevenueDetail_Text_Page1_H1P1T1" localSheetId="6">#REF!</definedName>
    <definedName name="QuarterlyRevenueDetail_Text_Page1_H1P1T1">#REF!</definedName>
    <definedName name="QuarterlyRevenueDetail_Text_Page1_H1P1T2" localSheetId="1">#REF!</definedName>
    <definedName name="QuarterlyRevenueDetail_Text_Page1_H1P1T2" localSheetId="0">#REF!</definedName>
    <definedName name="QuarterlyRevenueDetail_Text_Page1_H1P1T2" localSheetId="3">#REF!</definedName>
    <definedName name="QuarterlyRevenueDetail_Text_Page1_H1P1T2" localSheetId="5">#REF!</definedName>
    <definedName name="QuarterlyRevenueDetail_Text_Page1_H1P1T2" localSheetId="4">#REF!</definedName>
    <definedName name="QuarterlyRevenueDetail_Text_Page1_H1P1T2" localSheetId="6">#REF!</definedName>
    <definedName name="QuarterlyRevenueDetail_Text_Page1_H1P1T2">#REF!</definedName>
    <definedName name="QuarterlyRevenueDetail_Text_Page1_H1P1T3" localSheetId="1">#REF!</definedName>
    <definedName name="QuarterlyRevenueDetail_Text_Page1_H1P1T3" localSheetId="0">#REF!</definedName>
    <definedName name="QuarterlyRevenueDetail_Text_Page1_H1P1T3" localSheetId="3">#REF!</definedName>
    <definedName name="QuarterlyRevenueDetail_Text_Page1_H1P1T3" localSheetId="5">#REF!</definedName>
    <definedName name="QuarterlyRevenueDetail_Text_Page1_H1P1T3" localSheetId="4">#REF!</definedName>
    <definedName name="QuarterlyRevenueDetail_Text_Page1_H1P1T3" localSheetId="6">#REF!</definedName>
    <definedName name="QuarterlyRevenueDetail_Text_Page1_H1P1T3">#REF!</definedName>
    <definedName name="QuarterlyRevenueDetail_Text_Page1_H1P1T4" localSheetId="1">#REF!</definedName>
    <definedName name="QuarterlyRevenueDetail_Text_Page1_H1P1T4" localSheetId="0">#REF!</definedName>
    <definedName name="QuarterlyRevenueDetail_Text_Page1_H1P1T4" localSheetId="3">#REF!</definedName>
    <definedName name="QuarterlyRevenueDetail_Text_Page1_H1P1T4" localSheetId="5">#REF!</definedName>
    <definedName name="QuarterlyRevenueDetail_Text_Page1_H1P1T4" localSheetId="4">#REF!</definedName>
    <definedName name="QuarterlyRevenueDetail_Text_Page1_H1P1T4" localSheetId="6">#REF!</definedName>
    <definedName name="QuarterlyRevenueDetail_Text_Page1_H1P1T4">#REF!</definedName>
    <definedName name="QuarterlyTrendsRevenuesandExpenses_List_Page1_B1" localSheetId="1">#REF!</definedName>
    <definedName name="QuarterlyTrendsRevenuesandExpenses_List_Page1_B1" localSheetId="0">#REF!</definedName>
    <definedName name="QuarterlyTrendsRevenuesandExpenses_List_Page1_B1" localSheetId="3">#REF!</definedName>
    <definedName name="QuarterlyTrendsRevenuesandExpenses_List_Page1_B1" localSheetId="5">#REF!</definedName>
    <definedName name="QuarterlyTrendsRevenuesandExpenses_List_Page1_B1" localSheetId="4">#REF!</definedName>
    <definedName name="QuarterlyTrendsRevenuesandExpenses_List_Page1_B1" localSheetId="6">#REF!</definedName>
    <definedName name="QuarterlyTrendsRevenuesandExpenses_List_Page1_B1">#REF!</definedName>
    <definedName name="QuarterlyTrendsRevenuesandExpenses_List_Page1_B2" localSheetId="1">#REF!</definedName>
    <definedName name="QuarterlyTrendsRevenuesandExpenses_List_Page1_B2" localSheetId="0">#REF!</definedName>
    <definedName name="QuarterlyTrendsRevenuesandExpenses_List_Page1_B2" localSheetId="3">#REF!</definedName>
    <definedName name="QuarterlyTrendsRevenuesandExpenses_List_Page1_B2" localSheetId="5">#REF!</definedName>
    <definedName name="QuarterlyTrendsRevenuesandExpenses_List_Page1_B2" localSheetId="4">#REF!</definedName>
    <definedName name="QuarterlyTrendsRevenuesandExpenses_List_Page1_B2" localSheetId="6">#REF!</definedName>
    <definedName name="QuarterlyTrendsRevenuesandExpenses_List_Page1_B2">#REF!</definedName>
    <definedName name="QuarterlyTrendsRevenuesandExpenses_Text_Page1_H1P1T1" localSheetId="1">#REF!</definedName>
    <definedName name="QuarterlyTrendsRevenuesandExpenses_Text_Page1_H1P1T1" localSheetId="0">#REF!</definedName>
    <definedName name="QuarterlyTrendsRevenuesandExpenses_Text_Page1_H1P1T1" localSheetId="3">#REF!</definedName>
    <definedName name="QuarterlyTrendsRevenuesandExpenses_Text_Page1_H1P1T1" localSheetId="5">#REF!</definedName>
    <definedName name="QuarterlyTrendsRevenuesandExpenses_Text_Page1_H1P1T1" localSheetId="4">#REF!</definedName>
    <definedName name="QuarterlyTrendsRevenuesandExpenses_Text_Page1_H1P1T1" localSheetId="6">#REF!</definedName>
    <definedName name="QuarterlyTrendsRevenuesandExpenses_Text_Page1_H1P1T1">#REF!</definedName>
    <definedName name="QuarterlyTrendsRevenuesandExpenses_Text_Page1_H1P1T2" localSheetId="1">#REF!</definedName>
    <definedName name="QuarterlyTrendsRevenuesandExpenses_Text_Page1_H1P1T2" localSheetId="0">#REF!</definedName>
    <definedName name="QuarterlyTrendsRevenuesandExpenses_Text_Page1_H1P1T2" localSheetId="3">#REF!</definedName>
    <definedName name="QuarterlyTrendsRevenuesandExpenses_Text_Page1_H1P1T2" localSheetId="5">#REF!</definedName>
    <definedName name="QuarterlyTrendsRevenuesandExpenses_Text_Page1_H1P1T2" localSheetId="4">#REF!</definedName>
    <definedName name="QuarterlyTrendsRevenuesandExpenses_Text_Page1_H1P1T2" localSheetId="6">#REF!</definedName>
    <definedName name="QuarterlyTrendsRevenuesandExpenses_Text_Page1_H1P1T2">#REF!</definedName>
    <definedName name="QuarterlyTrendsRevenuesandExpenses_Text_Page1_H1P1T3" localSheetId="1">#REF!</definedName>
    <definedName name="QuarterlyTrendsRevenuesandExpenses_Text_Page1_H1P1T3" localSheetId="0">#REF!</definedName>
    <definedName name="QuarterlyTrendsRevenuesandExpenses_Text_Page1_H1P1T3" localSheetId="3">#REF!</definedName>
    <definedName name="QuarterlyTrendsRevenuesandExpenses_Text_Page1_H1P1T3" localSheetId="5">#REF!</definedName>
    <definedName name="QuarterlyTrendsRevenuesandExpenses_Text_Page1_H1P1T3" localSheetId="4">#REF!</definedName>
    <definedName name="QuarterlyTrendsRevenuesandExpenses_Text_Page1_H1P1T3" localSheetId="6">#REF!</definedName>
    <definedName name="QuarterlyTrendsRevenuesandExpenses_Text_Page1_H1P1T3">#REF!</definedName>
    <definedName name="QuarterlyTrendsRevenuesandExpenses_Text_Page1_H1P1T4" localSheetId="1">#REF!</definedName>
    <definedName name="QuarterlyTrendsRevenuesandExpenses_Text_Page1_H1P1T4" localSheetId="0">#REF!</definedName>
    <definedName name="QuarterlyTrendsRevenuesandExpenses_Text_Page1_H1P1T4" localSheetId="3">#REF!</definedName>
    <definedName name="QuarterlyTrendsRevenuesandExpenses_Text_Page1_H1P1T4" localSheetId="5">#REF!</definedName>
    <definedName name="QuarterlyTrendsRevenuesandExpenses_Text_Page1_H1P1T4" localSheetId="4">#REF!</definedName>
    <definedName name="QuarterlyTrendsRevenuesandExpenses_Text_Page1_H1P1T4" localSheetId="6">#REF!</definedName>
    <definedName name="QuarterlyTrendsRevenuesandExpenses_Text_Page1_H1P1T4">#REF!</definedName>
    <definedName name="Range67000" localSheetId="2">[5]HyperionImport!$C$2:$E$16</definedName>
    <definedName name="Range67000" localSheetId="1">[5]HyperionImport!$C$2:$E$16</definedName>
    <definedName name="Range67000">[6]HyperionImport!$C$2:$E$16</definedName>
    <definedName name="Range67010" localSheetId="2">[7]HyperionImport!$C$2:$E$17</definedName>
    <definedName name="Range67010" localSheetId="1">[7]HyperionImport!$C$2:$E$17</definedName>
    <definedName name="Range67010">[8]HyperionImport!$C$2:$E$17</definedName>
    <definedName name="shiv" localSheetId="1">#REF!</definedName>
    <definedName name="shiv" localSheetId="4">#REF!</definedName>
    <definedName name="shiv" localSheetId="6">#REF!</definedName>
    <definedName name="shiv">#REF!</definedName>
    <definedName name="Text" localSheetId="1">#REF!</definedName>
    <definedName name="Text" localSheetId="0">#REF!</definedName>
    <definedName name="Text" localSheetId="3">#REF!</definedName>
    <definedName name="Text" localSheetId="5">#REF!</definedName>
    <definedName name="Text" localSheetId="4">#REF!</definedName>
    <definedName name="Text" localSheetId="6">#REF!</definedName>
    <definedName name="Text">#REF!</definedName>
    <definedName name="upstDataMap" localSheetId="4">#REF!</definedName>
    <definedName name="upstDataMap" localSheetId="6">#REF!</definedName>
    <definedName name="upstDataMap">#REF!</definedName>
  </definedNames>
  <calcPr calcId="145621"/>
</workbook>
</file>

<file path=xl/calcChain.xml><?xml version="1.0" encoding="utf-8"?>
<calcChain xmlns="http://schemas.openxmlformats.org/spreadsheetml/2006/main">
  <c r="G34" i="5" l="1"/>
  <c r="E49" i="5" l="1"/>
  <c r="E34" i="5"/>
  <c r="G20" i="11" l="1"/>
  <c r="E20" i="11"/>
  <c r="C20" i="11"/>
  <c r="G20" i="16"/>
  <c r="E20" i="16"/>
  <c r="C20" i="16"/>
  <c r="C34" i="10"/>
  <c r="D32" i="15" l="1"/>
  <c r="D30" i="15"/>
  <c r="D18" i="15"/>
  <c r="E34" i="10"/>
  <c r="E20" i="10"/>
  <c r="E23" i="10" s="1"/>
  <c r="E42" i="13"/>
  <c r="E36" i="13"/>
  <c r="E26" i="13"/>
  <c r="E20" i="13"/>
  <c r="E14" i="13"/>
  <c r="E29" i="10" l="1"/>
  <c r="E30" i="13"/>
  <c r="E46" i="13" s="1"/>
  <c r="G20" i="10"/>
  <c r="C20" i="10"/>
  <c r="F18" i="15" l="1"/>
  <c r="F30" i="15"/>
  <c r="F32" i="15" s="1"/>
  <c r="G10" i="11" l="1"/>
  <c r="E10" i="11"/>
  <c r="C10" i="11"/>
  <c r="G10" i="16"/>
  <c r="E10" i="16"/>
  <c r="C10" i="16"/>
  <c r="G49" i="5" l="1"/>
  <c r="G39" i="5"/>
  <c r="G16" i="5"/>
  <c r="G22" i="5" s="1"/>
  <c r="G50" i="5" l="1"/>
  <c r="C23" i="10" l="1"/>
  <c r="C36" i="13"/>
  <c r="B16" i="2" s="1"/>
  <c r="F18" i="2"/>
  <c r="D18" i="2"/>
  <c r="B18" i="2"/>
  <c r="G36" i="13"/>
  <c r="F16" i="2" s="1"/>
  <c r="D16" i="2"/>
  <c r="D32" i="2"/>
  <c r="E12" i="11" s="1"/>
  <c r="E22" i="11" s="1"/>
  <c r="B32" i="2"/>
  <c r="C12" i="11" s="1"/>
  <c r="B18" i="15"/>
  <c r="E16" i="5"/>
  <c r="E22" i="5" s="1"/>
  <c r="G23" i="10"/>
  <c r="G42" i="13"/>
  <c r="F17" i="2" s="1"/>
  <c r="B30" i="15"/>
  <c r="B32" i="15" s="1"/>
  <c r="F7" i="15"/>
  <c r="D7" i="15"/>
  <c r="D13" i="2"/>
  <c r="D12" i="2"/>
  <c r="D10" i="2"/>
  <c r="G8" i="13"/>
  <c r="G10" i="10" s="1"/>
  <c r="G7" i="13"/>
  <c r="G9" i="10" s="1"/>
  <c r="G9" i="16" s="1"/>
  <c r="G9" i="11" s="1"/>
  <c r="F6" i="15" s="1"/>
  <c r="E8" i="13"/>
  <c r="E10" i="10" s="1"/>
  <c r="E7" i="13"/>
  <c r="E9" i="10" s="1"/>
  <c r="E9" i="16" s="1"/>
  <c r="E9" i="11" s="1"/>
  <c r="D6" i="15" s="1"/>
  <c r="C8" i="13"/>
  <c r="E6" i="5" s="1"/>
  <c r="C7" i="13"/>
  <c r="C9" i="10" s="1"/>
  <c r="C9" i="16" s="1"/>
  <c r="C9" i="11" s="1"/>
  <c r="B6" i="15" s="1"/>
  <c r="G14" i="13"/>
  <c r="G26" i="13"/>
  <c r="D17" i="2"/>
  <c r="B7" i="15"/>
  <c r="F10" i="2"/>
  <c r="F12" i="2"/>
  <c r="F13" i="2"/>
  <c r="F32" i="2"/>
  <c r="G12" i="11" s="1"/>
  <c r="G22" i="11" s="1"/>
  <c r="G20" i="13"/>
  <c r="B10" i="2"/>
  <c r="B12" i="2"/>
  <c r="B13" i="2"/>
  <c r="C42" i="13"/>
  <c r="B17" i="2" s="1"/>
  <c r="C26" i="13"/>
  <c r="C20" i="13"/>
  <c r="C14" i="13"/>
  <c r="E39" i="5"/>
  <c r="E50" i="5" s="1"/>
  <c r="G30" i="13" l="1"/>
  <c r="G46" i="13" s="1"/>
  <c r="C22" i="11"/>
  <c r="D14" i="2"/>
  <c r="D20" i="2" s="1"/>
  <c r="E25" i="16" s="1"/>
  <c r="C10" i="10"/>
  <c r="C30" i="13"/>
  <c r="C46" i="13" s="1"/>
  <c r="F14" i="2"/>
  <c r="F20" i="2" s="1"/>
  <c r="F34" i="2" s="1"/>
  <c r="B14" i="2"/>
  <c r="B20" i="2" s="1"/>
  <c r="C25" i="16" s="1"/>
  <c r="E5" i="5"/>
  <c r="D34" i="2" l="1"/>
  <c r="E12" i="16" s="1"/>
  <c r="B34" i="2"/>
  <c r="C12" i="16" s="1"/>
  <c r="G25" i="16"/>
  <c r="G12" i="16"/>
  <c r="F41" i="2"/>
  <c r="F44" i="2" s="1"/>
  <c r="F48" i="2" s="1"/>
  <c r="F51" i="2" s="1"/>
  <c r="E27" i="16" l="1"/>
  <c r="E22" i="16"/>
  <c r="E29" i="16" s="1"/>
  <c r="D41" i="2"/>
  <c r="D44" i="2" s="1"/>
  <c r="D48" i="2" s="1"/>
  <c r="E12" i="10" s="1"/>
  <c r="E25" i="10" s="1"/>
  <c r="B41" i="2"/>
  <c r="B44" i="2" s="1"/>
  <c r="B48" i="2" s="1"/>
  <c r="G12" i="10"/>
  <c r="G25" i="10" s="1"/>
  <c r="F52" i="2"/>
  <c r="G31" i="10" s="1"/>
  <c r="C27" i="16"/>
  <c r="C22" i="16"/>
  <c r="C29" i="16" s="1"/>
  <c r="G22" i="16"/>
  <c r="G29" i="16" s="1"/>
  <c r="G27" i="16"/>
  <c r="D52" i="2" l="1"/>
  <c r="E28" i="10" s="1"/>
  <c r="E31" i="10" s="1"/>
  <c r="D51" i="2"/>
  <c r="B51" i="2"/>
  <c r="B52" i="2"/>
  <c r="C12" i="10"/>
  <c r="C25" i="10" s="1"/>
  <c r="C28" i="10" l="1"/>
  <c r="C31" i="10" s="1"/>
</calcChain>
</file>

<file path=xl/sharedStrings.xml><?xml version="1.0" encoding="utf-8"?>
<sst xmlns="http://schemas.openxmlformats.org/spreadsheetml/2006/main" count="235" uniqueCount="185">
  <si>
    <t>Revenue Detail</t>
  </si>
  <si>
    <t>(in millions)</t>
  </si>
  <si>
    <t>(unaudited)</t>
  </si>
  <si>
    <t xml:space="preserve">       Transaction rebates </t>
  </si>
  <si>
    <t xml:space="preserve">       Brokerage, clearance and exchange fees </t>
  </si>
  <si>
    <t>(in millions, except per share amounts)</t>
  </si>
  <si>
    <t>Transaction rebates</t>
  </si>
  <si>
    <t>Brokerage, clearance and exchange fees</t>
  </si>
  <si>
    <t>Compensation and benefits</t>
  </si>
  <si>
    <t>Marketing and advertising</t>
  </si>
  <si>
    <t>Depreciation and amortization</t>
  </si>
  <si>
    <t>Professional and contract services</t>
  </si>
  <si>
    <r>
      <t>Computer operations and</t>
    </r>
    <r>
      <rPr>
        <b/>
        <sz val="10"/>
        <rFont val="Verdana"/>
        <family val="2"/>
      </rPr>
      <t xml:space="preserve"> data communications</t>
    </r>
  </si>
  <si>
    <t>Occupancy</t>
  </si>
  <si>
    <t>Regulatory</t>
  </si>
  <si>
    <t>Merger and strategic initiatives</t>
  </si>
  <si>
    <t>General, administrative and other</t>
  </si>
  <si>
    <t xml:space="preserve">  Total operating expenses</t>
  </si>
  <si>
    <t xml:space="preserve">Operating income </t>
  </si>
  <si>
    <t>Weighted-average common shares outstanding</t>
  </si>
  <si>
    <t>Assets</t>
  </si>
  <si>
    <t>Current assets:</t>
  </si>
  <si>
    <t>Cash and cash equivalents</t>
  </si>
  <si>
    <t>Restricted cash</t>
  </si>
  <si>
    <t>Financial investments, at fair value</t>
  </si>
  <si>
    <t>Receivables, net</t>
  </si>
  <si>
    <t>Default funds and margin deposits</t>
  </si>
  <si>
    <t>Other current assets</t>
  </si>
  <si>
    <t>Total current assets</t>
  </si>
  <si>
    <t>Property and equipment, net</t>
  </si>
  <si>
    <t>Goodwill</t>
  </si>
  <si>
    <t>Intangible assets, net</t>
  </si>
  <si>
    <t>Other non-current assets</t>
  </si>
  <si>
    <t>Total assets</t>
  </si>
  <si>
    <t xml:space="preserve">Liabilities </t>
  </si>
  <si>
    <t>Current liabilities:</t>
  </si>
  <si>
    <t>Accounts payable and accrued expenses</t>
  </si>
  <si>
    <t>Section 31 fees payable to SEC</t>
  </si>
  <si>
    <t>Accrued personnel costs</t>
  </si>
  <si>
    <t>Deferred revenue</t>
  </si>
  <si>
    <t>Other current liabilities</t>
  </si>
  <si>
    <t>Total current liabilities</t>
  </si>
  <si>
    <t>Non-current deferred revenue</t>
  </si>
  <si>
    <t>Other non-current liabilities</t>
  </si>
  <si>
    <t>Total liabilities</t>
  </si>
  <si>
    <t xml:space="preserve">Commitments and contingencies </t>
  </si>
  <si>
    <t>Equity</t>
  </si>
  <si>
    <t>Total liabilities and equity</t>
  </si>
  <si>
    <t>Interest expense</t>
  </si>
  <si>
    <t>Interest income</t>
  </si>
  <si>
    <t xml:space="preserve">Three Months Ended </t>
  </si>
  <si>
    <t>Non-GAAP adjustments:</t>
  </si>
  <si>
    <t>Total non-GAAP adjustments, net of tax</t>
  </si>
  <si>
    <t>Total adjustments from non-GAAP net income above</t>
  </si>
  <si>
    <t>Non-GAAP operating income</t>
  </si>
  <si>
    <t>Non-GAAP operating expenses</t>
  </si>
  <si>
    <t>Three Months Ended</t>
  </si>
  <si>
    <t>Revenues:</t>
  </si>
  <si>
    <t>Operating Expenses:</t>
  </si>
  <si>
    <t>Market Services</t>
  </si>
  <si>
    <t>Information Services</t>
  </si>
  <si>
    <t>Total Information Services revenues</t>
  </si>
  <si>
    <t xml:space="preserve">Condensed Consolidated Balance Sheets </t>
  </si>
  <si>
    <t>Non-GAAP diluted earnings per share</t>
  </si>
  <si>
    <t>Per share information:</t>
  </si>
  <si>
    <t>Operating Expenses to Non-GAAP Net Income, Diluted Earnings Per Share, Operating Income, and Operating Expenses</t>
  </si>
  <si>
    <t>Total non-GAAP adjustments</t>
  </si>
  <si>
    <t>Common stock</t>
  </si>
  <si>
    <t>Additional paid-in capital</t>
  </si>
  <si>
    <t>Common stock in treasury, at cost</t>
  </si>
  <si>
    <t>Accumulated other comprehensive loss</t>
  </si>
  <si>
    <t>Retained earnings</t>
  </si>
  <si>
    <t>Quarterly Key Drivers Detail</t>
  </si>
  <si>
    <t/>
  </si>
  <si>
    <t>Total industry average daily volume (in millions)</t>
  </si>
  <si>
    <t>Cash Equity Trading</t>
  </si>
  <si>
    <t>Matched share volume (in billions)</t>
  </si>
  <si>
    <t>Total average daily value of shares traded (in billions)</t>
  </si>
  <si>
    <t>Initial public offerings</t>
  </si>
  <si>
    <t>Number of listed companies</t>
  </si>
  <si>
    <t>Market Technology</t>
  </si>
  <si>
    <t>Index Licensing and Services revenues</t>
  </si>
  <si>
    <t>Nasdaq stockholders' equity:</t>
  </si>
  <si>
    <t>Non-GAAP net income attributable to Nasdaq</t>
  </si>
  <si>
    <t>Equity Derivative Trading and Clearing Revenues</t>
  </si>
  <si>
    <t>Transaction-based expenses:</t>
  </si>
  <si>
    <t xml:space="preserve">      Total net equity derivative trading and clearing revenues</t>
  </si>
  <si>
    <t>Cash Equity Trading Revenues</t>
  </si>
  <si>
    <t xml:space="preserve">      Total net cash equity trading revenues</t>
  </si>
  <si>
    <t>Total Net Market Services revenues</t>
  </si>
  <si>
    <t>Total Market Services revenues less transaction-based expenses</t>
  </si>
  <si>
    <t>Revenues less transaction-based expenses</t>
  </si>
  <si>
    <t>Equity Derivative Trading and Clearing</t>
  </si>
  <si>
    <t>Exchanges that comprise Nasdaq Nordic and Nasdaq Baltic</t>
  </si>
  <si>
    <t>Data Products revenues</t>
  </si>
  <si>
    <t>Nasdaq BX Options Market matched market share</t>
  </si>
  <si>
    <t>Total matched market share executed on Nasdaq's exchanges</t>
  </si>
  <si>
    <t>Total market share executed on Nasdaq's exchanges</t>
  </si>
  <si>
    <t xml:space="preserve">U.S. fixed income notional trading volume (in billions) </t>
  </si>
  <si>
    <t>Net loss attributable to noncontrolling interests</t>
  </si>
  <si>
    <t>Nasdaq Nordic and Nasdaq Baltic options and futures</t>
  </si>
  <si>
    <t>Total U.S.-listed securities</t>
  </si>
  <si>
    <t>Total industry average daily share volume (in billions)</t>
  </si>
  <si>
    <t>Nasdaq Nordic and Nasdaq Baltic securities</t>
  </si>
  <si>
    <t>Corporate Solutions revenues</t>
  </si>
  <si>
    <t>Nasdaq, Inc.</t>
  </si>
  <si>
    <t xml:space="preserve"> MARKET SERVICES REVENUES</t>
  </si>
  <si>
    <t xml:space="preserve"> INFORMATION SERVICES REVENUES</t>
  </si>
  <si>
    <t xml:space="preserve">Total non-GAAP adjustments </t>
  </si>
  <si>
    <t>Cash dividends declared per common share</t>
  </si>
  <si>
    <t>Basic</t>
  </si>
  <si>
    <t xml:space="preserve">  Revenues less transaction-based expenses</t>
  </si>
  <si>
    <r>
      <t xml:space="preserve">Amortization expense of acquired intangible assets </t>
    </r>
    <r>
      <rPr>
        <vertAlign val="superscript"/>
        <sz val="10"/>
        <rFont val="Verdana"/>
        <family val="2"/>
      </rPr>
      <t>(1)</t>
    </r>
  </si>
  <si>
    <t>Other investment income</t>
  </si>
  <si>
    <t>Deferred tax liabilities</t>
  </si>
  <si>
    <t>Deferred tax assets</t>
  </si>
  <si>
    <t xml:space="preserve">Revenues less transaction-based expenses </t>
  </si>
  <si>
    <t>December 31,</t>
  </si>
  <si>
    <t>U.S. GAAP operating income</t>
  </si>
  <si>
    <t>U.S. GAAP operating expenses</t>
  </si>
  <si>
    <t>Trade Management Services Revenues</t>
  </si>
  <si>
    <t xml:space="preserve">Fixed Income and Commodities Trading and Clearing Revenues </t>
  </si>
  <si>
    <t>Nasdaq PHLX Options Market matched market share</t>
  </si>
  <si>
    <t>Fixed Income and Commodities Trading and Clearing</t>
  </si>
  <si>
    <t xml:space="preserve">       Total net fixed income and commodities trading and clearing revenues</t>
  </si>
  <si>
    <t>Total Corporate Services revenues</t>
  </si>
  <si>
    <t xml:space="preserve"> MARKET TECHNOLOGY REVENUES</t>
  </si>
  <si>
    <t>Listings Services revenues</t>
  </si>
  <si>
    <t xml:space="preserve"> CORPORATE SERVICES REVENUES</t>
  </si>
  <si>
    <t>Corporate Services</t>
  </si>
  <si>
    <t xml:space="preserve">Market Technology </t>
  </si>
  <si>
    <t xml:space="preserve">Net income (loss) </t>
  </si>
  <si>
    <t>ETP assets under management (AUM) tracking Nasdaq indexes (in billions)</t>
  </si>
  <si>
    <t>The Nasdaq Options Market matched market share</t>
  </si>
  <si>
    <t>Market share reported to the FINRA/Nasdaq Trade Reporting Facility</t>
  </si>
  <si>
    <t>Total Nasdaq stockholders' equity</t>
  </si>
  <si>
    <t>Weighted-average diluted common shares outstanding</t>
  </si>
  <si>
    <r>
      <t xml:space="preserve">Merger and strategic initiatives </t>
    </r>
    <r>
      <rPr>
        <vertAlign val="superscript"/>
        <sz val="10"/>
        <rFont val="Verdana"/>
        <family val="2"/>
      </rPr>
      <t>(2)</t>
    </r>
  </si>
  <si>
    <t>The Nasdaq Stock Market matched market share</t>
  </si>
  <si>
    <t>Nasdaq PSX matched market share</t>
  </si>
  <si>
    <t>Nasdaq BX matched market share</t>
  </si>
  <si>
    <t>Commodities</t>
  </si>
  <si>
    <t>Number of licensed ETPs</t>
  </si>
  <si>
    <t>June 30,</t>
  </si>
  <si>
    <t xml:space="preserve"> Diluted</t>
  </si>
  <si>
    <r>
      <t xml:space="preserve">Extinguishment of debt </t>
    </r>
    <r>
      <rPr>
        <vertAlign val="superscript"/>
        <sz val="10"/>
        <rFont val="Verdana"/>
        <family val="2"/>
      </rPr>
      <t>(3)</t>
    </r>
  </si>
  <si>
    <t>Net income from unconsolidated investees</t>
  </si>
  <si>
    <t>Income before income taxes</t>
  </si>
  <si>
    <t>Net income attributable to Nasdaq</t>
  </si>
  <si>
    <t>Basic earnings per share</t>
  </si>
  <si>
    <t>Diluted earnings per share</t>
  </si>
  <si>
    <t xml:space="preserve">   for earnings per share:</t>
  </si>
  <si>
    <t>U.S. GAAP net income attributable to Nasdaq</t>
  </si>
  <si>
    <t xml:space="preserve">Reconciliation of U.S. GAAP Net Income, Diluted Earnings Per Share, Operating Income and </t>
  </si>
  <si>
    <t>U.S. GAAP diluted earnings per share</t>
  </si>
  <si>
    <t xml:space="preserve">Income tax provision </t>
  </si>
  <si>
    <t>Condensed Consolidated Statements of Income</t>
  </si>
  <si>
    <t>Short-term debt</t>
  </si>
  <si>
    <t>Long-term debt</t>
  </si>
  <si>
    <t>The Nasdaq Stock Market</t>
  </si>
  <si>
    <t>September 30,</t>
  </si>
  <si>
    <r>
      <t xml:space="preserve">Other </t>
    </r>
    <r>
      <rPr>
        <vertAlign val="superscript"/>
        <sz val="10"/>
        <rFont val="Verdana"/>
        <family val="2"/>
      </rPr>
      <t>(4)</t>
    </r>
  </si>
  <si>
    <r>
      <t xml:space="preserve">Non-GAAP adjustment to the income tax provision </t>
    </r>
    <r>
      <rPr>
        <vertAlign val="superscript"/>
        <sz val="10"/>
        <rFont val="Verdana"/>
        <family val="2"/>
      </rPr>
      <t>(5)</t>
    </r>
  </si>
  <si>
    <t>Nasdaq ISE Options Market matched market share</t>
  </si>
  <si>
    <r>
      <t>Nasdaq GEMX Options Market matched market share</t>
    </r>
    <r>
      <rPr>
        <vertAlign val="superscript"/>
        <sz val="10"/>
        <rFont val="Verdana"/>
        <family val="2"/>
      </rPr>
      <t xml:space="preserve"> </t>
    </r>
  </si>
  <si>
    <t xml:space="preserve">Nasdaq MRX Options Market matched market share </t>
  </si>
  <si>
    <r>
      <t xml:space="preserve">Total average daily volume options and futures contracts </t>
    </r>
    <r>
      <rPr>
        <vertAlign val="superscript"/>
        <sz val="10"/>
        <rFont val="Verdana"/>
        <family val="2"/>
      </rPr>
      <t>(1)</t>
    </r>
  </si>
  <si>
    <r>
      <t xml:space="preserve">Total market share </t>
    </r>
    <r>
      <rPr>
        <vertAlign val="superscript"/>
        <sz val="10"/>
        <rFont val="Verdana"/>
        <family val="2"/>
      </rPr>
      <t>(2)</t>
    </r>
  </si>
  <si>
    <r>
      <t xml:space="preserve">Power contracts cleared (TWh) </t>
    </r>
    <r>
      <rPr>
        <vertAlign val="superscript"/>
        <sz val="10"/>
        <rFont val="Verdana"/>
        <family val="2"/>
      </rPr>
      <t>(3)</t>
    </r>
  </si>
  <si>
    <r>
      <t xml:space="preserve">The Nasdaq Stock Market </t>
    </r>
    <r>
      <rPr>
        <vertAlign val="superscript"/>
        <sz val="10"/>
        <rFont val="Verdana"/>
        <family val="2"/>
      </rPr>
      <t>(4)</t>
    </r>
  </si>
  <si>
    <r>
      <t xml:space="preserve">Exchanges that comprise Nasdaq Nordic and Nasdaq Baltic </t>
    </r>
    <r>
      <rPr>
        <vertAlign val="superscript"/>
        <sz val="10"/>
        <rFont val="Verdana"/>
        <family val="2"/>
      </rPr>
      <t>(5)</t>
    </r>
  </si>
  <si>
    <r>
      <t xml:space="preserve">The Nasdaq Stock Market </t>
    </r>
    <r>
      <rPr>
        <vertAlign val="superscript"/>
        <sz val="10"/>
        <rFont val="Verdana"/>
        <family val="2"/>
      </rPr>
      <t>(6)</t>
    </r>
  </si>
  <si>
    <r>
      <t xml:space="preserve">Exchanges that comprise Nasdaq Nordic and Nasdaq Baltic </t>
    </r>
    <r>
      <rPr>
        <vertAlign val="superscript"/>
        <sz val="10"/>
        <rFont val="Verdana"/>
        <family val="2"/>
      </rPr>
      <t>(7)</t>
    </r>
  </si>
  <si>
    <r>
      <t xml:space="preserve">Order intake (in millions) </t>
    </r>
    <r>
      <rPr>
        <vertAlign val="superscript"/>
        <sz val="10"/>
        <rFont val="Verdana"/>
        <family val="2"/>
      </rPr>
      <t>(8)</t>
    </r>
  </si>
  <si>
    <r>
      <t xml:space="preserve">Total order value (in millions) </t>
    </r>
    <r>
      <rPr>
        <vertAlign val="superscript"/>
        <sz val="10"/>
        <rFont val="Verdana"/>
        <family val="2"/>
      </rPr>
      <t>(9)</t>
    </r>
  </si>
  <si>
    <t>Assets held for sale</t>
  </si>
  <si>
    <t>Liabilities held for sale</t>
  </si>
  <si>
    <t>Other</t>
  </si>
  <si>
    <r>
      <t>U.S. GAAP operating margin</t>
    </r>
    <r>
      <rPr>
        <b/>
        <vertAlign val="superscript"/>
        <sz val="10"/>
        <rFont val="Verdana"/>
        <family val="2"/>
      </rPr>
      <t xml:space="preserve"> (4)</t>
    </r>
  </si>
  <si>
    <r>
      <t>Non-GAAP operating margin</t>
    </r>
    <r>
      <rPr>
        <b/>
        <vertAlign val="superscript"/>
        <sz val="10"/>
        <rFont val="Verdana"/>
        <family val="2"/>
      </rPr>
      <t xml:space="preserve"> (5)</t>
    </r>
  </si>
  <si>
    <t>Fixed Income</t>
  </si>
  <si>
    <t>Total average daily volume of Nasdaq Nordic and Nasdaq Baltic fixed income 
   contracts</t>
  </si>
  <si>
    <t>U.S. equity options</t>
  </si>
  <si>
    <t>Average daily number of equity trades executed on Nasdaq exchanges</t>
  </si>
  <si>
    <t>Total new listings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</si>
</sst>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2" formatCode="_(&quot;$&quot;* #,##0_);_(&quot;$&quot;* \(#,##0\);_(&quot;$&quot;* &quot;-&quot;_);_(@_)"/>
    <numFmt numFmtId="44" formatCode="_(&quot;$&quot;* #,##0.00_);_(&quot;$&quot;* \(#,##0.00\);_(&quot;$&quot;* &quot;-&quot;??_);_(@_)"/>
    <numFmt numFmtId="43" formatCode="_(* #,##0.00_);_(* \(#,##0.00\);_(* &quot;-&quot;??_);_(@_)"/>
    <numFmt numFmtId="164" formatCode="General_)"/>
    <numFmt numFmtId="165" formatCode="_(* #,##0.0_);_(* \(#,##0.0\);_(* &quot;-&quot;??_);_(@_)"/>
    <numFmt numFmtId="166" formatCode="_(* #,##0_);_(* \(#,##0\);_(* &quot;-&quot;??_);_(@_)"/>
    <numFmt numFmtId="167" formatCode="_(&quot;$&quot;* #,##0_);_(&quot;$&quot;* \(#,##0\);_(&quot;$&quot;* &quot;-&quot;??_);_(@_)"/>
    <numFmt numFmtId="168" formatCode="_(&quot;$&quot;* #,##0_);_(&quot;$&quot;* \(#,##0\);_(&quot;$&quot;* &quot;-&quot;?_);_(@_)"/>
    <numFmt numFmtId="169" formatCode="_(&quot;$&quot;* #,##0.0_);_(&quot;$&quot;* \(#,##0.0\);_(&quot;$&quot;* &quot;-&quot;?_);_(@_)"/>
    <numFmt numFmtId="170" formatCode="_(* #,##0.000_);_(* \(#,##0.000\);_(* &quot;-&quot;??_);_(@_)"/>
    <numFmt numFmtId="171" formatCode="#,##0.0_);\(#,##0.0\)"/>
    <numFmt numFmtId="172" formatCode="_(&quot;$&quot;* #,##0.0_);_(&quot;$&quot;* \(#,##0.0\);_(&quot;$&quot;* &quot;-&quot;??_);_(@_)"/>
    <numFmt numFmtId="173" formatCode="#,##0,_);\(#,##0,\)"/>
    <numFmt numFmtId="174" formatCode="_(* #,##0_);_(* \(#,##0\);_(* &quot;-&quot;?_);_(@_)"/>
    <numFmt numFmtId="175" formatCode="_(* #,##0.00000000_);_(* \(#,##0.00000000\);_(* &quot;-&quot;??_);_(@_)"/>
    <numFmt numFmtId="176" formatCode="_(* #,##0.0_);_(* \(#,##0.0\);_(* &quot;-&quot;?_);_(@_)"/>
    <numFmt numFmtId="177" formatCode="0.00_);\(0.00\)"/>
    <numFmt numFmtId="178" formatCode="0.0%"/>
    <numFmt numFmtId="179" formatCode="0.0"/>
    <numFmt numFmtId="180" formatCode="_(* #,##0.00_);_(* \(#,##0.00\);_(* &quot;-&quot;?_);_(@_)"/>
    <numFmt numFmtId="181" formatCode="_(&quot;$&quot;\ #,##0.0_);_(&quot;$&quot;* \(#,##0.0\);_(&quot;$&quot;* &quot;-&quot;??_);_(@_)"/>
    <numFmt numFmtId="182" formatCode="_(&quot;$&quot;\ #,##0_);_(&quot;$&quot;* \(#,##0\);_(&quot;$&quot;* &quot;-&quot;??_);_(@_)"/>
  </numFmts>
  <fonts count="64">
    <font>
      <sz val="11"/>
      <color theme="1"/>
      <name val="Calibri"/>
      <family val="2"/>
      <scheme val="minor"/>
    </font>
    <font>
      <sz val="11"/>
      <color theme="1"/>
      <name val="Calibri"/>
      <family val="2"/>
      <scheme val="minor"/>
    </font>
    <font>
      <sz val="8"/>
      <name val="TimesNewRomanPS"/>
    </font>
    <font>
      <b/>
      <sz val="10"/>
      <name val="Verdana"/>
      <family val="2"/>
    </font>
    <font>
      <sz val="10"/>
      <name val="Verdana"/>
      <family val="2"/>
    </font>
    <font>
      <i/>
      <sz val="8"/>
      <name val="Verdana"/>
      <family val="2"/>
    </font>
    <font>
      <sz val="10"/>
      <name val="Arial"/>
      <family val="2"/>
    </font>
    <font>
      <b/>
      <i/>
      <sz val="8"/>
      <name val="Verdana"/>
      <family val="2"/>
    </font>
    <font>
      <u val="singleAccounting"/>
      <sz val="10"/>
      <name val="Verdana"/>
      <family val="2"/>
    </font>
    <font>
      <b/>
      <i/>
      <sz val="10"/>
      <name val="Verdana"/>
      <family val="2"/>
    </font>
    <font>
      <b/>
      <i/>
      <u val="singleAccounting"/>
      <sz val="10"/>
      <name val="Verdana"/>
      <family val="2"/>
    </font>
    <font>
      <sz val="10"/>
      <name val="Courier"/>
      <family val="3"/>
    </font>
    <font>
      <sz val="8"/>
      <color indexed="8"/>
      <name val="Arial"/>
      <family val="2"/>
    </font>
    <font>
      <b/>
      <sz val="8"/>
      <color indexed="8"/>
      <name val="Arial"/>
      <family val="2"/>
    </font>
    <font>
      <sz val="10"/>
      <color indexed="8"/>
      <name val="Arial"/>
      <family val="2"/>
    </font>
    <font>
      <i/>
      <sz val="10"/>
      <color indexed="8"/>
      <name val="Arial"/>
      <family val="2"/>
    </font>
    <font>
      <b/>
      <sz val="12"/>
      <color indexed="8"/>
      <name val="Arial"/>
      <family val="2"/>
    </font>
    <font>
      <u/>
      <sz val="10"/>
      <color indexed="18"/>
      <name val="Arial"/>
      <family val="2"/>
    </font>
    <font>
      <sz val="8"/>
      <color indexed="24"/>
      <name val="Arial"/>
      <family val="2"/>
    </font>
    <font>
      <b/>
      <sz val="10"/>
      <color indexed="8"/>
      <name val="Arial"/>
      <family val="2"/>
    </font>
    <font>
      <sz val="8"/>
      <color indexed="8"/>
      <name val="Verdana"/>
      <family val="2"/>
    </font>
    <font>
      <u/>
      <sz val="10"/>
      <color indexed="8"/>
      <name val="Arial"/>
      <family val="2"/>
    </font>
    <font>
      <sz val="7"/>
      <color indexed="8"/>
      <name val="Verdana"/>
      <family val="2"/>
    </font>
    <font>
      <b/>
      <u/>
      <sz val="10"/>
      <color indexed="8"/>
      <name val="Arial"/>
      <family val="2"/>
    </font>
    <font>
      <sz val="10"/>
      <color indexed="55"/>
      <name val="Arial"/>
      <family val="2"/>
    </font>
    <font>
      <b/>
      <u/>
      <sz val="14"/>
      <color indexed="8"/>
      <name val="Arial"/>
      <family val="2"/>
    </font>
    <font>
      <sz val="10"/>
      <color indexed="9"/>
      <name val="Arial"/>
      <family val="2"/>
    </font>
    <font>
      <sz val="10"/>
      <name val="MS Sans Serif"/>
      <family val="2"/>
    </font>
    <font>
      <sz val="9"/>
      <name val="MS Sans Serif"/>
      <family val="2"/>
    </font>
    <font>
      <b/>
      <sz val="10"/>
      <name val="MS Sans Serif"/>
      <family val="2"/>
    </font>
    <font>
      <i/>
      <sz val="10"/>
      <name val="Verdana"/>
      <family val="2"/>
    </font>
    <font>
      <sz val="10"/>
      <name val="Times New Roman"/>
      <family val="1"/>
    </font>
    <font>
      <b/>
      <sz val="10"/>
      <name val="Times New Roman"/>
      <family val="1"/>
    </font>
    <font>
      <sz val="10"/>
      <color indexed="9"/>
      <name val="Verdana"/>
      <family val="2"/>
    </font>
    <font>
      <b/>
      <vertAlign val="superscript"/>
      <sz val="10"/>
      <name val="Verdana"/>
      <family val="2"/>
    </font>
    <font>
      <b/>
      <u/>
      <sz val="10"/>
      <name val="Verdana"/>
      <family val="2"/>
    </font>
    <font>
      <sz val="9"/>
      <color indexed="8"/>
      <name val="Trebuchet MS"/>
      <family val="2"/>
    </font>
    <font>
      <sz val="9"/>
      <color indexed="9"/>
      <name val="Trebuchet MS"/>
      <family val="2"/>
    </font>
    <font>
      <sz val="9"/>
      <color indexed="20"/>
      <name val="Trebuchet MS"/>
      <family val="2"/>
    </font>
    <font>
      <b/>
      <sz val="9"/>
      <color indexed="52"/>
      <name val="Trebuchet MS"/>
      <family val="2"/>
    </font>
    <font>
      <b/>
      <sz val="9"/>
      <color indexed="9"/>
      <name val="Trebuchet MS"/>
      <family val="2"/>
    </font>
    <font>
      <i/>
      <sz val="9"/>
      <color indexed="23"/>
      <name val="Trebuchet MS"/>
      <family val="2"/>
    </font>
    <font>
      <sz val="9"/>
      <color indexed="17"/>
      <name val="Trebuchet MS"/>
      <family val="2"/>
    </font>
    <font>
      <b/>
      <sz val="15"/>
      <color indexed="56"/>
      <name val="Trebuchet MS"/>
      <family val="2"/>
    </font>
    <font>
      <b/>
      <sz val="13"/>
      <color indexed="56"/>
      <name val="Trebuchet MS"/>
      <family val="2"/>
    </font>
    <font>
      <b/>
      <sz val="11"/>
      <color indexed="56"/>
      <name val="Trebuchet MS"/>
      <family val="2"/>
    </font>
    <font>
      <sz val="9"/>
      <color indexed="62"/>
      <name val="Trebuchet MS"/>
      <family val="2"/>
    </font>
    <font>
      <sz val="9"/>
      <color indexed="52"/>
      <name val="Trebuchet MS"/>
      <family val="2"/>
    </font>
    <font>
      <sz val="9"/>
      <color indexed="60"/>
      <name val="Trebuchet MS"/>
      <family val="2"/>
    </font>
    <font>
      <b/>
      <sz val="9"/>
      <color indexed="63"/>
      <name val="Trebuchet MS"/>
      <family val="2"/>
    </font>
    <font>
      <b/>
      <sz val="18"/>
      <color indexed="56"/>
      <name val="Cambria"/>
      <family val="2"/>
    </font>
    <font>
      <b/>
      <sz val="9"/>
      <color indexed="8"/>
      <name val="Trebuchet MS"/>
      <family val="2"/>
    </font>
    <font>
      <sz val="9"/>
      <color indexed="10"/>
      <name val="Trebuchet MS"/>
      <family val="2"/>
    </font>
    <font>
      <i/>
      <u/>
      <sz val="10"/>
      <name val="Verdana"/>
      <family val="2"/>
    </font>
    <font>
      <vertAlign val="superscript"/>
      <sz val="7.5"/>
      <name val="Verdana"/>
      <family val="2"/>
    </font>
    <font>
      <sz val="9"/>
      <name val="Verdana"/>
      <family val="2"/>
    </font>
    <font>
      <vertAlign val="superscript"/>
      <sz val="10"/>
      <name val="Verdana"/>
      <family val="2"/>
    </font>
    <font>
      <b/>
      <sz val="10"/>
      <color rgb="FFFF0000"/>
      <name val="Verdana"/>
      <family val="2"/>
    </font>
    <font>
      <b/>
      <sz val="10"/>
      <name val="Arial Unicode MS"/>
      <family val="2"/>
    </font>
    <font>
      <sz val="11"/>
      <color indexed="9"/>
      <name val="Calibri"/>
      <family val="2"/>
    </font>
    <font>
      <sz val="10"/>
      <name val="Arial Unicode MS"/>
      <family val="2"/>
    </font>
    <font>
      <sz val="10"/>
      <color theme="1"/>
      <name val="Calibri"/>
      <family val="2"/>
      <scheme val="minor"/>
    </font>
    <font>
      <u val="doubleAccounting"/>
      <sz val="10"/>
      <name val="Verdana"/>
      <family val="2"/>
    </font>
    <font>
      <sz val="11"/>
      <color rgb="FF000000"/>
      <name val="Calibri"/>
      <family val="2"/>
      <scheme val="minor"/>
    </font>
  </fonts>
  <fills count="27">
    <fill>
      <patternFill patternType="none"/>
    </fill>
    <fill>
      <patternFill patternType="gray125"/>
    </fill>
    <fill>
      <patternFill patternType="solid">
        <fgColor indexed="31"/>
      </patternFill>
    </fill>
    <fill>
      <patternFill patternType="solid">
        <fgColor indexed="9"/>
      </patternFill>
    </fill>
    <fill>
      <patternFill patternType="solid">
        <fgColor indexed="22"/>
      </patternFill>
    </fill>
    <fill>
      <patternFill patternType="mediumGray">
        <fgColor indexed="22"/>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27">
    <border>
      <left/>
      <right/>
      <top/>
      <bottom/>
      <diagonal/>
    </border>
    <border>
      <left/>
      <right/>
      <top/>
      <bottom style="thin">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top/>
      <bottom style="thin">
        <color indexed="9"/>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style="thin">
        <color indexed="9"/>
      </left>
      <right style="thin">
        <color indexed="9"/>
      </right>
      <top style="thin">
        <color indexed="9"/>
      </top>
      <bottom style="thin">
        <color indexed="9"/>
      </bottom>
      <diagonal/>
    </border>
    <border>
      <left/>
      <right/>
      <top style="thin">
        <color indexed="64"/>
      </top>
      <bottom style="double">
        <color indexed="64"/>
      </bottom>
      <diagonal/>
    </border>
    <border>
      <left/>
      <right style="thin">
        <color indexed="9"/>
      </right>
      <top/>
      <bottom style="thin">
        <color indexed="64"/>
      </bottom>
      <diagonal/>
    </border>
    <border>
      <left/>
      <right style="thin">
        <color indexed="9"/>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9"/>
      </top>
      <bottom/>
      <diagonal/>
    </border>
    <border>
      <left/>
      <right/>
      <top/>
      <bottom style="thin">
        <color indexed="9"/>
      </bottom>
      <diagonal/>
    </border>
    <border>
      <left/>
      <right style="thin">
        <color indexed="9"/>
      </right>
      <top/>
      <bottom/>
      <diagonal/>
    </border>
    <border>
      <left style="thin">
        <color indexed="9"/>
      </left>
      <right/>
      <top style="thin">
        <color indexed="9"/>
      </top>
      <bottom style="thin">
        <color indexed="64"/>
      </bottom>
      <diagonal/>
    </border>
    <border>
      <left style="thin">
        <color indexed="9"/>
      </left>
      <right/>
      <top/>
      <bottom style="thin">
        <color indexed="64"/>
      </bottom>
      <diagonal/>
    </border>
  </borders>
  <cellStyleXfs count="335">
    <xf numFmtId="0" fontId="0" fillId="0" borderId="0"/>
    <xf numFmtId="164" fontId="2" fillId="0" borderId="0"/>
    <xf numFmtId="43" fontId="6" fillId="0" borderId="0" applyFont="0" applyFill="0" applyBorder="0" applyAlignment="0" applyProtection="0"/>
    <xf numFmtId="44" fontId="6" fillId="0" borderId="0" applyFont="0" applyFill="0" applyBorder="0" applyAlignment="0" applyProtection="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3" fillId="0" borderId="0"/>
    <xf numFmtId="0" fontId="14" fillId="0" borderId="0"/>
    <xf numFmtId="0" fontId="15" fillId="2" borderId="0"/>
    <xf numFmtId="0" fontId="14" fillId="0" borderId="0"/>
    <xf numFmtId="0" fontId="16"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3" borderId="0"/>
    <xf numFmtId="0" fontId="18" fillId="0" borderId="0"/>
    <xf numFmtId="0" fontId="15" fillId="2" borderId="0"/>
    <xf numFmtId="0" fontId="14" fillId="3"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9" fillId="3" borderId="0"/>
    <xf numFmtId="0" fontId="19" fillId="3" borderId="0"/>
    <xf numFmtId="0" fontId="19" fillId="3" borderId="0"/>
    <xf numFmtId="0" fontId="19" fillId="3" borderId="0"/>
    <xf numFmtId="0" fontId="19" fillId="3" borderId="0"/>
    <xf numFmtId="0" fontId="12" fillId="0" borderId="0"/>
    <xf numFmtId="0" fontId="14" fillId="0" borderId="0"/>
    <xf numFmtId="0" fontId="12" fillId="0" borderId="0"/>
    <xf numFmtId="0" fontId="14" fillId="2" borderId="0"/>
    <xf numFmtId="0" fontId="19" fillId="0" borderId="0"/>
    <xf numFmtId="0" fontId="14" fillId="2" borderId="0"/>
    <xf numFmtId="0" fontId="14" fillId="0" borderId="0"/>
    <xf numFmtId="0" fontId="19" fillId="3" borderId="0"/>
    <xf numFmtId="0" fontId="19" fillId="3" borderId="0"/>
    <xf numFmtId="0" fontId="19" fillId="4" borderId="0"/>
    <xf numFmtId="0" fontId="19" fillId="4" borderId="0"/>
    <xf numFmtId="0" fontId="19" fillId="4" borderId="0"/>
    <xf numFmtId="0" fontId="19" fillId="4" borderId="0"/>
    <xf numFmtId="0" fontId="19" fillId="4" borderId="0"/>
    <xf numFmtId="0" fontId="20" fillId="0" borderId="0"/>
    <xf numFmtId="0" fontId="19" fillId="0" borderId="0"/>
    <xf numFmtId="0" fontId="14" fillId="0" borderId="0"/>
    <xf numFmtId="0" fontId="21" fillId="0" borderId="0"/>
    <xf numFmtId="0" fontId="14" fillId="0" borderId="0"/>
    <xf numFmtId="0" fontId="21" fillId="0" borderId="0"/>
    <xf numFmtId="0" fontId="22" fillId="0" borderId="0"/>
    <xf numFmtId="0" fontId="14" fillId="0" borderId="0"/>
    <xf numFmtId="0" fontId="23" fillId="0" borderId="0"/>
    <xf numFmtId="0" fontId="19" fillId="0" borderId="0"/>
    <xf numFmtId="0" fontId="14" fillId="0" borderId="0"/>
    <xf numFmtId="0" fontId="21" fillId="0" borderId="0"/>
    <xf numFmtId="0" fontId="14" fillId="0" borderId="0"/>
    <xf numFmtId="0" fontId="14" fillId="0" borderId="0"/>
    <xf numFmtId="0" fontId="24" fillId="0" borderId="0"/>
    <xf numFmtId="0" fontId="24" fillId="0" borderId="0"/>
    <xf numFmtId="0" fontId="19" fillId="0" borderId="0"/>
    <xf numFmtId="0" fontId="19" fillId="0" borderId="0"/>
    <xf numFmtId="0" fontId="15" fillId="2" borderId="0"/>
    <xf numFmtId="0" fontId="24" fillId="0" borderId="0"/>
    <xf numFmtId="0" fontId="24" fillId="0" borderId="0"/>
    <xf numFmtId="0" fontId="19" fillId="0" borderId="0"/>
    <xf numFmtId="0" fontId="14" fillId="3" borderId="0"/>
    <xf numFmtId="0" fontId="25" fillId="0" borderId="0"/>
    <xf numFmtId="0" fontId="14" fillId="0" borderId="0"/>
    <xf numFmtId="0" fontId="15" fillId="2" borderId="0"/>
    <xf numFmtId="0" fontId="19" fillId="3" borderId="0"/>
    <xf numFmtId="0" fontId="12" fillId="0" borderId="0"/>
    <xf numFmtId="0" fontId="14" fillId="3" borderId="0"/>
    <xf numFmtId="0" fontId="12" fillId="0" borderId="0"/>
    <xf numFmtId="0" fontId="13" fillId="0" borderId="0"/>
    <xf numFmtId="0" fontId="14" fillId="0" borderId="0"/>
    <xf numFmtId="0" fontId="15" fillId="2" borderId="0"/>
    <xf numFmtId="0" fontId="14" fillId="0" borderId="0"/>
    <xf numFmtId="0" fontId="16"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3" borderId="0"/>
    <xf numFmtId="0" fontId="18" fillId="0" borderId="0"/>
    <xf numFmtId="0" fontId="15" fillId="2" borderId="0"/>
    <xf numFmtId="0" fontId="14" fillId="3"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9" fillId="3" borderId="0"/>
    <xf numFmtId="0" fontId="19" fillId="3" borderId="0"/>
    <xf numFmtId="0" fontId="19" fillId="3" borderId="0"/>
    <xf numFmtId="0" fontId="19" fillId="3" borderId="0"/>
    <xf numFmtId="0" fontId="19" fillId="3" borderId="0"/>
    <xf numFmtId="0" fontId="12" fillId="0" borderId="0"/>
    <xf numFmtId="0" fontId="14" fillId="0" borderId="0"/>
    <xf numFmtId="0" fontId="12" fillId="0" borderId="0"/>
    <xf numFmtId="0" fontId="14" fillId="2" borderId="0"/>
    <xf numFmtId="0" fontId="19" fillId="0" borderId="0"/>
    <xf numFmtId="0" fontId="14" fillId="2" borderId="0"/>
    <xf numFmtId="0" fontId="14" fillId="0" borderId="0"/>
    <xf numFmtId="0" fontId="19" fillId="3" borderId="0"/>
    <xf numFmtId="0" fontId="19" fillId="3" borderId="0"/>
    <xf numFmtId="0" fontId="19" fillId="4" borderId="0"/>
    <xf numFmtId="0" fontId="19" fillId="4" borderId="0"/>
    <xf numFmtId="0" fontId="19" fillId="4" borderId="0"/>
    <xf numFmtId="0" fontId="19" fillId="4" borderId="0"/>
    <xf numFmtId="0" fontId="19" fillId="4" borderId="0"/>
    <xf numFmtId="0" fontId="20" fillId="0" borderId="0"/>
    <xf numFmtId="0" fontId="19" fillId="0" borderId="0"/>
    <xf numFmtId="0" fontId="26" fillId="3" borderId="0"/>
    <xf numFmtId="0" fontId="26" fillId="3" borderId="0"/>
    <xf numFmtId="0" fontId="23" fillId="0" borderId="0"/>
    <xf numFmtId="0" fontId="22" fillId="0" borderId="0"/>
    <xf numFmtId="0" fontId="23" fillId="0" borderId="0"/>
    <xf numFmtId="0" fontId="19" fillId="0" borderId="0"/>
    <xf numFmtId="0" fontId="21" fillId="0" borderId="0"/>
    <xf numFmtId="0" fontId="19" fillId="0" borderId="0"/>
    <xf numFmtId="0" fontId="23" fillId="0" borderId="0"/>
    <xf numFmtId="0" fontId="19" fillId="0" borderId="0"/>
    <xf numFmtId="0" fontId="23" fillId="0" borderId="0"/>
    <xf numFmtId="0" fontId="24" fillId="0" borderId="0"/>
    <xf numFmtId="0" fontId="24" fillId="0" borderId="0"/>
    <xf numFmtId="0" fontId="19" fillId="0" borderId="0"/>
    <xf numFmtId="0" fontId="19" fillId="0" borderId="0"/>
    <xf numFmtId="0" fontId="15" fillId="2" borderId="0"/>
    <xf numFmtId="0" fontId="24" fillId="0" borderId="0"/>
    <xf numFmtId="0" fontId="24" fillId="0" borderId="0"/>
    <xf numFmtId="0" fontId="19" fillId="0" borderId="0"/>
    <xf numFmtId="0" fontId="14" fillId="3" borderId="0"/>
    <xf numFmtId="0" fontId="25" fillId="0" borderId="0"/>
    <xf numFmtId="0" fontId="14" fillId="0" borderId="0"/>
    <xf numFmtId="0" fontId="15" fillId="2" borderId="0"/>
    <xf numFmtId="0" fontId="19" fillId="3" borderId="0"/>
    <xf numFmtId="0" fontId="12" fillId="0" borderId="0"/>
    <xf numFmtId="0" fontId="14" fillId="3" borderId="0"/>
    <xf numFmtId="0" fontId="12" fillId="0" borderId="0"/>
    <xf numFmtId="0" fontId="13" fillId="0" borderId="0"/>
    <xf numFmtId="0" fontId="14" fillId="0" borderId="0"/>
    <xf numFmtId="0" fontId="15" fillId="2" borderId="0"/>
    <xf numFmtId="0" fontId="14" fillId="0" borderId="0"/>
    <xf numFmtId="0" fontId="16"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3" borderId="0"/>
    <xf numFmtId="0" fontId="18" fillId="0" borderId="0"/>
    <xf numFmtId="0" fontId="15" fillId="2" borderId="0"/>
    <xf numFmtId="0" fontId="14" fillId="3"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9" fillId="3" borderId="0"/>
    <xf numFmtId="0" fontId="19" fillId="3" borderId="0"/>
    <xf numFmtId="0" fontId="19" fillId="3" borderId="0"/>
    <xf numFmtId="0" fontId="19" fillId="3" borderId="0"/>
    <xf numFmtId="0" fontId="19" fillId="3" borderId="0"/>
    <xf numFmtId="0" fontId="12" fillId="0" borderId="0"/>
    <xf numFmtId="0" fontId="14" fillId="0" borderId="0"/>
    <xf numFmtId="0" fontId="12" fillId="0" borderId="0"/>
    <xf numFmtId="0" fontId="14" fillId="2" borderId="0"/>
    <xf numFmtId="0" fontId="19" fillId="0" borderId="0"/>
    <xf numFmtId="0" fontId="14" fillId="2" borderId="0"/>
    <xf numFmtId="0" fontId="14" fillId="0" borderId="0"/>
    <xf numFmtId="0" fontId="19" fillId="3" borderId="0"/>
    <xf numFmtId="0" fontId="19" fillId="3" borderId="0"/>
    <xf numFmtId="0" fontId="19" fillId="4" borderId="0"/>
    <xf numFmtId="0" fontId="19" fillId="4" borderId="0"/>
    <xf numFmtId="0" fontId="19" fillId="4" borderId="0"/>
    <xf numFmtId="0" fontId="19" fillId="4" borderId="0"/>
    <xf numFmtId="0" fontId="19" fillId="4" borderId="0"/>
    <xf numFmtId="0" fontId="20" fillId="0" borderId="0"/>
    <xf numFmtId="0" fontId="19" fillId="0" borderId="0"/>
    <xf numFmtId="0" fontId="14" fillId="0" borderId="0"/>
    <xf numFmtId="0" fontId="21" fillId="0" borderId="0"/>
    <xf numFmtId="0" fontId="19" fillId="0" borderId="0"/>
    <xf numFmtId="0" fontId="19" fillId="0" borderId="0"/>
    <xf numFmtId="0" fontId="21" fillId="0" borderId="0"/>
    <xf numFmtId="0" fontId="19" fillId="0" borderId="0"/>
    <xf numFmtId="0" fontId="23" fillId="0" borderId="0"/>
    <xf numFmtId="0" fontId="19" fillId="0" borderId="0"/>
    <xf numFmtId="0" fontId="23" fillId="0" borderId="0"/>
    <xf numFmtId="0" fontId="22" fillId="0" borderId="0"/>
    <xf numFmtId="0" fontId="22" fillId="0" borderId="0"/>
    <xf numFmtId="0" fontId="26" fillId="3" borderId="0"/>
    <xf numFmtId="0" fontId="26" fillId="3" borderId="0"/>
    <xf numFmtId="0" fontId="23" fillId="0" borderId="0"/>
    <xf numFmtId="0" fontId="23" fillId="0" borderId="0"/>
    <xf numFmtId="0" fontId="14" fillId="0" borderId="0"/>
    <xf numFmtId="0" fontId="14" fillId="0" borderId="0"/>
    <xf numFmtId="0" fontId="23" fillId="0" borderId="0"/>
    <xf numFmtId="0" fontId="19" fillId="0" borderId="0"/>
    <xf numFmtId="0" fontId="14" fillId="0" borderId="0"/>
    <xf numFmtId="0" fontId="14" fillId="0" borderId="0"/>
    <xf numFmtId="0" fontId="14" fillId="0" borderId="0"/>
    <xf numFmtId="0" fontId="14" fillId="0" borderId="0"/>
    <xf numFmtId="0" fontId="24" fillId="0" borderId="0"/>
    <xf numFmtId="0" fontId="24" fillId="0" borderId="0"/>
    <xf numFmtId="0" fontId="19" fillId="0" borderId="0"/>
    <xf numFmtId="0" fontId="19" fillId="0" borderId="0"/>
    <xf numFmtId="0" fontId="15" fillId="2" borderId="0"/>
    <xf numFmtId="0" fontId="24" fillId="0" borderId="0"/>
    <xf numFmtId="0" fontId="24" fillId="0" borderId="0"/>
    <xf numFmtId="0" fontId="19" fillId="0" borderId="0"/>
    <xf numFmtId="0" fontId="14" fillId="3" borderId="0"/>
    <xf numFmtId="0" fontId="25" fillId="0" borderId="0"/>
    <xf numFmtId="0" fontId="14" fillId="0" borderId="0"/>
    <xf numFmtId="0" fontId="15" fillId="2" borderId="0"/>
    <xf numFmtId="0" fontId="19" fillId="3" borderId="0"/>
    <xf numFmtId="0" fontId="12" fillId="0" borderId="0"/>
    <xf numFmtId="0" fontId="14" fillId="3" borderId="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164" fontId="2" fillId="0" borderId="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0" fontId="27" fillId="0" borderId="0" applyNumberFormat="0" applyFont="0" applyFill="0" applyBorder="0" applyAlignment="0" applyProtection="0">
      <alignment horizontal="left"/>
    </xf>
    <xf numFmtId="15" fontId="27" fillId="0" borderId="0" applyFont="0" applyFill="0" applyBorder="0" applyAlignment="0" applyProtection="0"/>
    <xf numFmtId="4" fontId="27" fillId="0" borderId="0" applyFont="0" applyFill="0" applyBorder="0" applyAlignment="0" applyProtection="0"/>
    <xf numFmtId="37" fontId="28" fillId="0" borderId="0" applyFont="0" applyBorder="0" applyAlignment="0"/>
    <xf numFmtId="0" fontId="29" fillId="0" borderId="5">
      <alignment horizontal="center"/>
    </xf>
    <xf numFmtId="3" fontId="27" fillId="0" borderId="0" applyFont="0" applyFill="0" applyBorder="0" applyAlignment="0" applyProtection="0"/>
    <xf numFmtId="0" fontId="27" fillId="5" borderId="0" applyNumberFormat="0" applyFont="0" applyBorder="0" applyAlignment="0" applyProtection="0"/>
    <xf numFmtId="0" fontId="6" fillId="0" borderId="0"/>
    <xf numFmtId="0" fontId="6" fillId="0" borderId="0"/>
    <xf numFmtId="9" fontId="2" fillId="0" borderId="0" applyFont="0" applyFill="0" applyBorder="0" applyAlignment="0" applyProtection="0"/>
    <xf numFmtId="0" fontId="36" fillId="2"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7" fillId="15"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2" borderId="0" applyNumberFormat="0" applyBorder="0" applyAlignment="0" applyProtection="0"/>
    <xf numFmtId="0" fontId="38" fillId="6" borderId="0" applyNumberFormat="0" applyBorder="0" applyAlignment="0" applyProtection="0"/>
    <xf numFmtId="0" fontId="39" fillId="4" borderId="13" applyNumberFormat="0" applyAlignment="0" applyProtection="0"/>
    <xf numFmtId="0" fontId="40" fillId="23" borderId="14" applyNumberFormat="0" applyAlignment="0" applyProtection="0"/>
    <xf numFmtId="0" fontId="41" fillId="0" borderId="0" applyNumberFormat="0" applyFill="0" applyBorder="0" applyAlignment="0" applyProtection="0"/>
    <xf numFmtId="0" fontId="42" fillId="7" borderId="0" applyNumberFormat="0" applyBorder="0" applyAlignment="0" applyProtection="0"/>
    <xf numFmtId="0" fontId="43" fillId="0" borderId="15" applyNumberFormat="0" applyFill="0" applyAlignment="0" applyProtection="0"/>
    <xf numFmtId="0" fontId="44" fillId="0" borderId="16" applyNumberFormat="0" applyFill="0" applyAlignment="0" applyProtection="0"/>
    <xf numFmtId="0" fontId="45" fillId="0" borderId="17" applyNumberFormat="0" applyFill="0" applyAlignment="0" applyProtection="0"/>
    <xf numFmtId="0" fontId="45" fillId="0" borderId="0" applyNumberFormat="0" applyFill="0" applyBorder="0" applyAlignment="0" applyProtection="0"/>
    <xf numFmtId="0" fontId="46" fillId="10" borderId="13" applyNumberFormat="0" applyAlignment="0" applyProtection="0"/>
    <xf numFmtId="0" fontId="47" fillId="0" borderId="18" applyNumberFormat="0" applyFill="0" applyAlignment="0" applyProtection="0"/>
    <xf numFmtId="0" fontId="48" fillId="24" borderId="0" applyNumberFormat="0" applyBorder="0" applyAlignment="0" applyProtection="0"/>
    <xf numFmtId="0" fontId="6" fillId="25" borderId="19" applyNumberFormat="0" applyFont="0" applyAlignment="0" applyProtection="0"/>
    <xf numFmtId="0" fontId="49" fillId="4" borderId="20" applyNumberFormat="0" applyAlignment="0" applyProtection="0"/>
    <xf numFmtId="0" fontId="50" fillId="0" borderId="0" applyNumberFormat="0" applyFill="0" applyBorder="0" applyAlignment="0" applyProtection="0"/>
    <xf numFmtId="0" fontId="51" fillId="0" borderId="21" applyNumberFormat="0" applyFill="0" applyAlignment="0" applyProtection="0"/>
    <xf numFmtId="0" fontId="52" fillId="0" borderId="0" applyNumberFormat="0" applyFill="0" applyBorder="0" applyAlignment="0" applyProtection="0"/>
    <xf numFmtId="43" fontId="1" fillId="0" borderId="0" applyFont="0" applyFill="0" applyBorder="0" applyAlignment="0" applyProtection="0"/>
    <xf numFmtId="0" fontId="6" fillId="0" borderId="0"/>
    <xf numFmtId="0" fontId="6" fillId="0" borderId="0">
      <alignment vertical="top"/>
    </xf>
    <xf numFmtId="44" fontId="1" fillId="0" borderId="0" applyFont="0" applyFill="0" applyBorder="0" applyAlignment="0" applyProtection="0"/>
    <xf numFmtId="0" fontId="11" fillId="0" borderId="0"/>
    <xf numFmtId="0" fontId="6" fillId="0" borderId="0"/>
    <xf numFmtId="43" fontId="6" fillId="0" borderId="0" applyFont="0" applyFill="0" applyBorder="0" applyAlignment="0" applyProtection="0"/>
    <xf numFmtId="43" fontId="58" fillId="0" borderId="0" applyFont="0" applyFill="0" applyBorder="0" applyAlignment="0" applyProtection="0"/>
    <xf numFmtId="43" fontId="1"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58" fillId="0" borderId="0" applyFont="0" applyFill="0" applyBorder="0" applyAlignment="0" applyProtection="0"/>
    <xf numFmtId="43" fontId="6" fillId="0" borderId="0" applyFont="0" applyFill="0" applyBorder="0" applyAlignment="0" applyProtection="0"/>
    <xf numFmtId="43" fontId="59" fillId="0" borderId="0" applyFont="0" applyFill="0" applyBorder="0" applyAlignment="0" applyProtection="0"/>
    <xf numFmtId="43" fontId="6" fillId="0" borderId="0" applyFont="0" applyFill="0" applyBorder="0" applyAlignment="0" applyProtection="0"/>
    <xf numFmtId="0" fontId="1" fillId="0" borderId="0"/>
    <xf numFmtId="0" fontId="6" fillId="0" borderId="0"/>
    <xf numFmtId="164" fontId="2" fillId="0" borderId="0"/>
    <xf numFmtId="0" fontId="6" fillId="0" borderId="0"/>
    <xf numFmtId="0" fontId="60" fillId="0" borderId="0"/>
    <xf numFmtId="0" fontId="60" fillId="0" borderId="0"/>
    <xf numFmtId="9" fontId="6" fillId="0" borderId="0" applyFont="0" applyFill="0" applyBorder="0" applyAlignment="0" applyProtection="0"/>
    <xf numFmtId="9" fontId="1" fillId="0" borderId="0" applyFont="0" applyFill="0" applyBorder="0" applyAlignment="0" applyProtection="0"/>
  </cellStyleXfs>
  <cellXfs count="342">
    <xf numFmtId="0" fontId="0" fillId="0" borderId="0" xfId="0"/>
    <xf numFmtId="164" fontId="4" fillId="0" borderId="0" xfId="1" applyFont="1" applyFill="1"/>
    <xf numFmtId="165" fontId="4" fillId="0" borderId="2" xfId="2" applyNumberFormat="1" applyFont="1" applyFill="1" applyBorder="1" applyAlignment="1">
      <alignment horizontal="right"/>
    </xf>
    <xf numFmtId="166" fontId="8" fillId="0" borderId="3" xfId="2" applyNumberFormat="1" applyFont="1" applyFill="1" applyBorder="1"/>
    <xf numFmtId="166" fontId="4" fillId="0" borderId="0" xfId="2" applyNumberFormat="1" applyFont="1" applyFill="1" applyBorder="1"/>
    <xf numFmtId="165" fontId="4" fillId="0" borderId="0" xfId="2" applyNumberFormat="1" applyFont="1" applyFill="1" applyBorder="1" applyAlignment="1">
      <alignment horizontal="left"/>
    </xf>
    <xf numFmtId="164" fontId="3" fillId="0" borderId="0" xfId="1" applyFont="1" applyFill="1" applyBorder="1" applyAlignment="1"/>
    <xf numFmtId="166" fontId="10" fillId="0" borderId="0" xfId="2" applyNumberFormat="1" applyFont="1" applyFill="1" applyBorder="1" applyAlignment="1">
      <alignment horizontal="right"/>
    </xf>
    <xf numFmtId="166" fontId="3" fillId="0" borderId="0" xfId="2" applyNumberFormat="1" applyFont="1" applyFill="1"/>
    <xf numFmtId="165" fontId="3" fillId="0" borderId="0" xfId="2" applyNumberFormat="1" applyFont="1" applyFill="1"/>
    <xf numFmtId="167" fontId="4" fillId="0" borderId="0" xfId="253" applyNumberFormat="1" applyFont="1" applyFill="1" applyBorder="1"/>
    <xf numFmtId="165" fontId="4" fillId="0" borderId="0" xfId="2" applyNumberFormat="1" applyFont="1" applyFill="1" applyAlignment="1"/>
    <xf numFmtId="165" fontId="3" fillId="0" borderId="0" xfId="2" applyNumberFormat="1" applyFont="1" applyFill="1" applyAlignment="1" applyProtection="1">
      <protection locked="0"/>
    </xf>
    <xf numFmtId="165" fontId="4" fillId="0" borderId="0" xfId="2" applyNumberFormat="1" applyFont="1" applyFill="1" applyBorder="1"/>
    <xf numFmtId="166" fontId="4" fillId="0" borderId="1" xfId="2" applyNumberFormat="1" applyFont="1" applyFill="1" applyBorder="1"/>
    <xf numFmtId="166" fontId="4" fillId="0" borderId="0" xfId="2" applyNumberFormat="1" applyFont="1" applyFill="1"/>
    <xf numFmtId="165" fontId="4" fillId="0" borderId="0" xfId="2" applyNumberFormat="1" applyFont="1" applyFill="1"/>
    <xf numFmtId="174" fontId="4" fillId="0" borderId="0" xfId="2" applyNumberFormat="1" applyFont="1" applyFill="1" applyBorder="1"/>
    <xf numFmtId="0" fontId="4" fillId="0" borderId="0" xfId="268" applyFont="1" applyFill="1"/>
    <xf numFmtId="0" fontId="4" fillId="0" borderId="0" xfId="268" applyFont="1" applyFill="1" applyAlignment="1">
      <alignment horizontal="left" indent="2"/>
    </xf>
    <xf numFmtId="174" fontId="4" fillId="0" borderId="0" xfId="268" applyNumberFormat="1" applyFont="1" applyFill="1"/>
    <xf numFmtId="176" fontId="4" fillId="0" borderId="0" xfId="268" applyNumberFormat="1" applyFont="1" applyFill="1"/>
    <xf numFmtId="0" fontId="4" fillId="0" borderId="0" xfId="268" applyFont="1" applyFill="1" applyBorder="1"/>
    <xf numFmtId="0" fontId="3" fillId="0" borderId="0" xfId="268" applyFont="1" applyFill="1" applyBorder="1" applyAlignment="1">
      <alignment vertical="center"/>
    </xf>
    <xf numFmtId="168" fontId="4" fillId="0" borderId="8" xfId="268" applyNumberFormat="1" applyFont="1" applyFill="1" applyBorder="1" applyAlignment="1">
      <alignment vertical="center"/>
    </xf>
    <xf numFmtId="169" fontId="4" fillId="0" borderId="0" xfId="268" applyNumberFormat="1" applyFont="1" applyFill="1" applyBorder="1" applyAlignment="1">
      <alignment vertical="center"/>
    </xf>
    <xf numFmtId="0" fontId="3" fillId="0" borderId="0" xfId="268" applyFont="1" applyFill="1" applyAlignment="1">
      <alignment vertical="center"/>
    </xf>
    <xf numFmtId="0" fontId="3" fillId="0" borderId="0" xfId="268" applyFont="1" applyFill="1" applyBorder="1"/>
    <xf numFmtId="169" fontId="4" fillId="0" borderId="0" xfId="268" applyNumberFormat="1" applyFont="1" applyFill="1" applyBorder="1"/>
    <xf numFmtId="0" fontId="35" fillId="0" borderId="0" xfId="268" applyFont="1" applyFill="1"/>
    <xf numFmtId="43" fontId="4" fillId="0" borderId="0" xfId="268" applyNumberFormat="1" applyFont="1" applyFill="1"/>
    <xf numFmtId="168" fontId="4" fillId="0" borderId="0" xfId="268" applyNumberFormat="1" applyFont="1" applyFill="1"/>
    <xf numFmtId="176" fontId="4" fillId="0" borderId="0" xfId="2" applyNumberFormat="1" applyFont="1" applyFill="1"/>
    <xf numFmtId="168" fontId="4" fillId="0" borderId="0" xfId="268" applyNumberFormat="1" applyFont="1" applyFill="1" applyBorder="1" applyAlignment="1">
      <alignment vertical="center"/>
    </xf>
    <xf numFmtId="168" fontId="3" fillId="0" borderId="0" xfId="268" applyNumberFormat="1" applyFont="1" applyFill="1" applyAlignment="1">
      <alignment vertical="center"/>
    </xf>
    <xf numFmtId="165" fontId="3" fillId="0" borderId="0" xfId="2" applyNumberFormat="1" applyFont="1" applyFill="1" applyBorder="1"/>
    <xf numFmtId="9" fontId="4" fillId="0" borderId="0" xfId="257" applyNumberFormat="1" applyFont="1" applyFill="1" applyBorder="1"/>
    <xf numFmtId="176" fontId="4" fillId="0" borderId="0" xfId="2" applyNumberFormat="1" applyFont="1" applyFill="1" applyBorder="1"/>
    <xf numFmtId="0" fontId="3" fillId="0" borderId="0" xfId="268" applyFont="1" applyFill="1"/>
    <xf numFmtId="172" fontId="4" fillId="0" borderId="0" xfId="268" applyNumberFormat="1" applyFont="1" applyFill="1" applyBorder="1"/>
    <xf numFmtId="174" fontId="4" fillId="0" borderId="0" xfId="2" applyNumberFormat="1" applyFont="1" applyFill="1"/>
    <xf numFmtId="164" fontId="4" fillId="0" borderId="0" xfId="1" applyFont="1" applyFill="1" applyAlignment="1"/>
    <xf numFmtId="169" fontId="4" fillId="0" borderId="0" xfId="268" applyNumberFormat="1" applyFont="1" applyFill="1"/>
    <xf numFmtId="9" fontId="4" fillId="0" borderId="0" xfId="257" applyFont="1" applyFill="1"/>
    <xf numFmtId="171" fontId="4" fillId="0" borderId="0" xfId="2" applyNumberFormat="1" applyFont="1" applyFill="1"/>
    <xf numFmtId="171" fontId="31" fillId="0" borderId="0" xfId="2" applyNumberFormat="1" applyFont="1" applyFill="1"/>
    <xf numFmtId="166" fontId="31" fillId="0" borderId="0" xfId="2" applyNumberFormat="1" applyFont="1" applyFill="1"/>
    <xf numFmtId="0" fontId="4" fillId="0" borderId="0" xfId="267" applyFont="1" applyFill="1"/>
    <xf numFmtId="165" fontId="3" fillId="0" borderId="0" xfId="250" applyNumberFormat="1" applyFont="1" applyFill="1"/>
    <xf numFmtId="164" fontId="3" fillId="0" borderId="0" xfId="1" applyFont="1" applyFill="1" applyAlignment="1"/>
    <xf numFmtId="165" fontId="4" fillId="0" borderId="0" xfId="2" applyNumberFormat="1" applyFont="1" applyFill="1" applyAlignment="1" applyProtection="1">
      <alignment horizontal="right"/>
      <protection locked="0"/>
    </xf>
    <xf numFmtId="164" fontId="4" fillId="0" borderId="0" xfId="1" applyFont="1" applyFill="1" applyBorder="1" applyAlignment="1"/>
    <xf numFmtId="165" fontId="4" fillId="0" borderId="0" xfId="2" applyNumberFormat="1" applyFont="1" applyFill="1" applyAlignment="1">
      <alignment horizontal="right"/>
    </xf>
    <xf numFmtId="165" fontId="4" fillId="0" borderId="0" xfId="2" applyNumberFormat="1" applyFont="1" applyFill="1" applyBorder="1" applyAlignment="1" applyProtection="1">
      <alignment horizontal="right"/>
      <protection locked="0"/>
    </xf>
    <xf numFmtId="171" fontId="4" fillId="0" borderId="9" xfId="2" applyNumberFormat="1" applyFont="1" applyFill="1" applyBorder="1"/>
    <xf numFmtId="0" fontId="31" fillId="0" borderId="0" xfId="267" applyFont="1" applyFill="1"/>
    <xf numFmtId="0" fontId="4" fillId="0" borderId="0" xfId="267" applyFont="1" applyFill="1" applyAlignment="1">
      <alignment horizontal="center"/>
    </xf>
    <xf numFmtId="0" fontId="32" fillId="0" borderId="0" xfId="267" applyFont="1" applyFill="1"/>
    <xf numFmtId="0" fontId="3" fillId="0" borderId="0" xfId="267" applyFont="1" applyFill="1"/>
    <xf numFmtId="0" fontId="33" fillId="0" borderId="0" xfId="267" applyFont="1" applyFill="1"/>
    <xf numFmtId="0" fontId="31" fillId="0" borderId="0" xfId="267" applyFont="1" applyFill="1" applyAlignment="1">
      <alignment horizontal="center"/>
    </xf>
    <xf numFmtId="0" fontId="4" fillId="0" borderId="0" xfId="267" applyFont="1" applyFill="1" applyAlignment="1">
      <alignment horizontal="left"/>
    </xf>
    <xf numFmtId="171" fontId="31" fillId="0" borderId="0" xfId="267" applyNumberFormat="1" applyFont="1" applyFill="1"/>
    <xf numFmtId="172" fontId="4" fillId="0" borderId="0" xfId="253" applyNumberFormat="1" applyFont="1" applyFill="1"/>
    <xf numFmtId="43" fontId="4" fillId="0" borderId="0" xfId="2" applyFont="1" applyFill="1"/>
    <xf numFmtId="173" fontId="4" fillId="0" borderId="0" xfId="267" applyNumberFormat="1" applyFont="1" applyFill="1" applyBorder="1"/>
    <xf numFmtId="173" fontId="4" fillId="0" borderId="0" xfId="267" applyNumberFormat="1" applyFont="1" applyFill="1"/>
    <xf numFmtId="170" fontId="31" fillId="0" borderId="0" xfId="267" applyNumberFormat="1" applyFont="1" applyFill="1"/>
    <xf numFmtId="0" fontId="4" fillId="0" borderId="0" xfId="267" applyFont="1" applyFill="1" applyBorder="1"/>
    <xf numFmtId="175" fontId="4" fillId="0" borderId="0" xfId="2" applyNumberFormat="1" applyFont="1" applyFill="1"/>
    <xf numFmtId="174" fontId="31" fillId="0" borderId="0" xfId="267" applyNumberFormat="1" applyFont="1" applyFill="1"/>
    <xf numFmtId="166" fontId="3" fillId="0" borderId="0" xfId="2" applyNumberFormat="1" applyFont="1" applyFill="1" applyBorder="1" applyAlignment="1">
      <alignment horizontal="right"/>
    </xf>
    <xf numFmtId="0" fontId="3" fillId="0" borderId="0" xfId="267" applyFont="1" applyFill="1" applyAlignment="1">
      <alignment horizontal="left"/>
    </xf>
    <xf numFmtId="167" fontId="4" fillId="0" borderId="0" xfId="268" applyNumberFormat="1" applyFont="1" applyFill="1" applyBorder="1"/>
    <xf numFmtId="0" fontId="4" fillId="0" borderId="0" xfId="313" applyFont="1" applyFill="1" applyAlignment="1"/>
    <xf numFmtId="166" fontId="4" fillId="0" borderId="0" xfId="2" applyNumberFormat="1" applyFont="1" applyFill="1" applyBorder="1" applyAlignment="1">
      <alignment horizontal="right"/>
    </xf>
    <xf numFmtId="167" fontId="4" fillId="0" borderId="2" xfId="314" applyNumberFormat="1" applyFont="1" applyFill="1" applyBorder="1"/>
    <xf numFmtId="174" fontId="4" fillId="0" borderId="1" xfId="268" applyNumberFormat="1" applyFont="1" applyFill="1" applyBorder="1"/>
    <xf numFmtId="164" fontId="3" fillId="0" borderId="0" xfId="1" applyFont="1" applyFill="1" applyAlignment="1">
      <alignment horizontal="center"/>
    </xf>
    <xf numFmtId="0" fontId="3" fillId="0" borderId="0" xfId="267" applyFont="1" applyFill="1" applyAlignment="1">
      <alignment horizontal="center"/>
    </xf>
    <xf numFmtId="168" fontId="4" fillId="0" borderId="0" xfId="268" applyNumberFormat="1" applyFont="1" applyFill="1" applyBorder="1"/>
    <xf numFmtId="166" fontId="4" fillId="0" borderId="2" xfId="2" applyNumberFormat="1" applyFont="1" applyFill="1" applyBorder="1" applyAlignment="1">
      <alignment horizontal="right"/>
    </xf>
    <xf numFmtId="166" fontId="8" fillId="0" borderId="4" xfId="2" applyNumberFormat="1" applyFont="1" applyFill="1" applyBorder="1"/>
    <xf numFmtId="166" fontId="8" fillId="0" borderId="2" xfId="2" applyNumberFormat="1" applyFont="1" applyFill="1" applyBorder="1"/>
    <xf numFmtId="166" fontId="4" fillId="0" borderId="2" xfId="2" applyNumberFormat="1" applyFont="1" applyFill="1" applyBorder="1"/>
    <xf numFmtId="166" fontId="8" fillId="0" borderId="2" xfId="2" applyNumberFormat="1" applyFont="1" applyFill="1" applyBorder="1" applyAlignment="1">
      <alignment horizontal="right"/>
    </xf>
    <xf numFmtId="166" fontId="4" fillId="0" borderId="0" xfId="2" applyNumberFormat="1" applyFont="1" applyFill="1" applyBorder="1"/>
    <xf numFmtId="165" fontId="4" fillId="0" borderId="0" xfId="2" applyNumberFormat="1" applyFont="1" applyFill="1"/>
    <xf numFmtId="165" fontId="4" fillId="0" borderId="0" xfId="2" applyNumberFormat="1" applyFont="1" applyFill="1" applyBorder="1"/>
    <xf numFmtId="0" fontId="4" fillId="0" borderId="0" xfId="268" applyFont="1" applyFill="1" applyBorder="1" applyAlignment="1">
      <alignment horizontal="left" indent="2"/>
    </xf>
    <xf numFmtId="165" fontId="4" fillId="0" borderId="0" xfId="2" applyNumberFormat="1" applyFont="1" applyFill="1" applyAlignment="1">
      <alignment horizontal="left"/>
    </xf>
    <xf numFmtId="164" fontId="3" fillId="0" borderId="0" xfId="1" applyFont="1" applyFill="1" applyBorder="1" applyAlignment="1">
      <alignment horizontal="left"/>
    </xf>
    <xf numFmtId="165" fontId="3" fillId="0" borderId="0" xfId="2" applyNumberFormat="1" applyFont="1" applyFill="1" applyAlignment="1">
      <alignment horizontal="left"/>
    </xf>
    <xf numFmtId="166" fontId="4" fillId="0" borderId="3" xfId="2" applyNumberFormat="1" applyFont="1" applyFill="1" applyBorder="1"/>
    <xf numFmtId="166" fontId="8" fillId="0" borderId="22" xfId="2" applyNumberFormat="1" applyFont="1" applyFill="1" applyBorder="1"/>
    <xf numFmtId="166" fontId="8" fillId="0" borderId="23" xfId="2" applyNumberFormat="1" applyFont="1" applyFill="1" applyBorder="1"/>
    <xf numFmtId="165" fontId="4" fillId="0" borderId="0" xfId="2" applyNumberFormat="1" applyFont="1" applyFill="1" applyBorder="1" applyAlignment="1">
      <alignment horizontal="right"/>
    </xf>
    <xf numFmtId="164" fontId="4" fillId="0" borderId="0" xfId="1" applyFont="1" applyFill="1" applyBorder="1"/>
    <xf numFmtId="166" fontId="8" fillId="0" borderId="4" xfId="2" applyNumberFormat="1" applyFont="1" applyFill="1" applyBorder="1" applyAlignment="1">
      <alignment horizontal="right"/>
    </xf>
    <xf numFmtId="165" fontId="3" fillId="0" borderId="0" xfId="2" quotePrefix="1" applyNumberFormat="1" applyFont="1" applyFill="1" applyBorder="1" applyAlignment="1" applyProtection="1">
      <alignment horizontal="center"/>
      <protection locked="0"/>
    </xf>
    <xf numFmtId="0" fontId="55" fillId="0" borderId="0" xfId="268" applyFont="1" applyFill="1"/>
    <xf numFmtId="165" fontId="55" fillId="0" borderId="0" xfId="2" applyNumberFormat="1" applyFont="1" applyFill="1"/>
    <xf numFmtId="0" fontId="0" fillId="0" borderId="0" xfId="0" applyFill="1"/>
    <xf numFmtId="0" fontId="3" fillId="0" borderId="0" xfId="2" applyNumberFormat="1" applyFont="1" applyFill="1" applyAlignment="1">
      <alignment horizontal="left"/>
    </xf>
    <xf numFmtId="166" fontId="8" fillId="0" borderId="0" xfId="2" applyNumberFormat="1" applyFont="1" applyFill="1" applyBorder="1"/>
    <xf numFmtId="0" fontId="3" fillId="0" borderId="0" xfId="268" applyFont="1" applyFill="1" applyAlignment="1">
      <alignment horizontal="center"/>
    </xf>
    <xf numFmtId="164" fontId="3" fillId="0" borderId="0" xfId="1" applyFont="1" applyFill="1" applyAlignment="1">
      <alignment horizontal="center"/>
    </xf>
    <xf numFmtId="0" fontId="4" fillId="0" borderId="0" xfId="313" applyFont="1" applyFill="1">
      <alignment vertical="top"/>
    </xf>
    <xf numFmtId="42" fontId="4" fillId="0" borderId="0" xfId="313" applyNumberFormat="1" applyFont="1" applyFill="1">
      <alignment vertical="top"/>
    </xf>
    <xf numFmtId="0" fontId="54" fillId="0" borderId="0" xfId="313" applyFont="1" applyFill="1" applyAlignment="1">
      <alignment horizontal="left" vertical="top" indent="2"/>
    </xf>
    <xf numFmtId="166" fontId="4" fillId="26" borderId="0" xfId="2" applyNumberFormat="1" applyFont="1" applyFill="1" applyBorder="1"/>
    <xf numFmtId="0" fontId="61" fillId="0" borderId="0" xfId="0" applyFont="1" applyFill="1"/>
    <xf numFmtId="165" fontId="3" fillId="0" borderId="0" xfId="2" applyNumberFormat="1" applyFont="1" applyFill="1" applyBorder="1" applyAlignment="1">
      <alignment horizontal="center"/>
    </xf>
    <xf numFmtId="0" fontId="3" fillId="0" borderId="0" xfId="268" applyFont="1" applyFill="1" applyAlignment="1">
      <alignment horizontal="center"/>
    </xf>
    <xf numFmtId="166" fontId="4" fillId="0" borderId="0" xfId="311" applyNumberFormat="1" applyFont="1" applyFill="1" applyBorder="1"/>
    <xf numFmtId="166" fontId="4" fillId="0" borderId="0" xfId="311" applyNumberFormat="1" applyFont="1" applyFill="1"/>
    <xf numFmtId="165" fontId="3" fillId="0" borderId="0" xfId="2" applyNumberFormat="1" applyFont="1" applyFill="1"/>
    <xf numFmtId="174" fontId="4" fillId="0" borderId="0" xfId="268" applyNumberFormat="1" applyFont="1" applyFill="1" applyBorder="1"/>
    <xf numFmtId="165" fontId="4" fillId="0" borderId="0" xfId="2" applyNumberFormat="1" applyFont="1" applyFill="1"/>
    <xf numFmtId="0" fontId="4" fillId="0" borderId="0" xfId="268" applyFont="1" applyFill="1"/>
    <xf numFmtId="0" fontId="4" fillId="0" borderId="0" xfId="268" applyFont="1" applyFill="1" applyAlignment="1">
      <alignment horizontal="left" indent="2"/>
    </xf>
    <xf numFmtId="0" fontId="4" fillId="0" borderId="0" xfId="313" applyFont="1" applyFill="1" applyAlignment="1"/>
    <xf numFmtId="182" fontId="4" fillId="0" borderId="0" xfId="313" applyNumberFormat="1" applyFont="1" applyFill="1" applyAlignment="1"/>
    <xf numFmtId="0" fontId="3" fillId="0" borderId="0" xfId="268" applyFont="1" applyFill="1" applyAlignment="1">
      <alignment horizontal="center"/>
    </xf>
    <xf numFmtId="164" fontId="3" fillId="0" borderId="0" xfId="1" applyFont="1" applyFill="1" applyAlignment="1">
      <alignment horizontal="center"/>
    </xf>
    <xf numFmtId="165" fontId="9" fillId="0" borderId="0" xfId="2" applyNumberFormat="1" applyFont="1" applyFill="1" applyAlignment="1">
      <alignment horizontal="left"/>
    </xf>
    <xf numFmtId="167" fontId="4" fillId="26" borderId="0" xfId="253" applyNumberFormat="1" applyFont="1" applyFill="1" applyBorder="1"/>
    <xf numFmtId="166" fontId="4" fillId="0" borderId="4" xfId="2" applyNumberFormat="1" applyFont="1" applyFill="1" applyBorder="1" applyAlignment="1">
      <alignment horizontal="right"/>
    </xf>
    <xf numFmtId="167" fontId="62" fillId="0" borderId="3" xfId="3" applyNumberFormat="1" applyFont="1" applyFill="1" applyBorder="1"/>
    <xf numFmtId="0" fontId="3" fillId="0" borderId="0" xfId="268" applyFont="1" applyFill="1" applyAlignment="1">
      <alignment horizontal="center"/>
    </xf>
    <xf numFmtId="166" fontId="31" fillId="0" borderId="0" xfId="311" applyNumberFormat="1" applyFont="1" applyFill="1"/>
    <xf numFmtId="166" fontId="31" fillId="0" borderId="0" xfId="267" applyNumberFormat="1" applyFont="1" applyFill="1"/>
    <xf numFmtId="166" fontId="4" fillId="0" borderId="9" xfId="311" applyNumberFormat="1" applyFont="1" applyFill="1" applyBorder="1"/>
    <xf numFmtId="166" fontId="4" fillId="0" borderId="9" xfId="311" applyNumberFormat="1" applyFont="1" applyFill="1" applyBorder="1" applyAlignment="1">
      <alignment horizontal="right"/>
    </xf>
    <xf numFmtId="166" fontId="31" fillId="0" borderId="0" xfId="311" applyNumberFormat="1" applyFont="1" applyFill="1" applyBorder="1"/>
    <xf numFmtId="166" fontId="4" fillId="0" borderId="0" xfId="311" applyNumberFormat="1" applyFont="1" applyFill="1" applyBorder="1" applyAlignment="1">
      <alignment horizontal="right"/>
    </xf>
    <xf numFmtId="166" fontId="4" fillId="0" borderId="24" xfId="311" applyNumberFormat="1" applyFont="1" applyFill="1" applyBorder="1"/>
    <xf numFmtId="166" fontId="4" fillId="0" borderId="24" xfId="311" applyNumberFormat="1" applyFont="1" applyFill="1" applyBorder="1" applyAlignment="1">
      <alignment horizontal="right"/>
    </xf>
    <xf numFmtId="171" fontId="4" fillId="0" borderId="0" xfId="2" quotePrefix="1" applyNumberFormat="1" applyFont="1" applyFill="1" applyBorder="1" applyAlignment="1">
      <alignment horizontal="center"/>
    </xf>
    <xf numFmtId="166" fontId="4" fillId="0" borderId="0" xfId="311" applyNumberFormat="1" applyFont="1" applyFill="1" applyAlignment="1">
      <alignment horizontal="center"/>
    </xf>
    <xf numFmtId="165" fontId="3" fillId="26" borderId="0" xfId="2" applyNumberFormat="1" applyFont="1" applyFill="1" applyBorder="1" applyAlignment="1">
      <alignment horizontal="center"/>
    </xf>
    <xf numFmtId="165" fontId="4" fillId="26" borderId="0" xfId="2" applyNumberFormat="1" applyFont="1" applyFill="1" applyAlignment="1"/>
    <xf numFmtId="168" fontId="4" fillId="26" borderId="0" xfId="268" applyNumberFormat="1" applyFont="1" applyFill="1" applyBorder="1"/>
    <xf numFmtId="0" fontId="4" fillId="26" borderId="0" xfId="268" applyFont="1" applyFill="1"/>
    <xf numFmtId="174" fontId="4" fillId="26" borderId="7" xfId="2" applyNumberFormat="1" applyFont="1" applyFill="1" applyBorder="1"/>
    <xf numFmtId="176" fontId="4" fillId="26" borderId="0" xfId="2" applyNumberFormat="1" applyFont="1" applyFill="1"/>
    <xf numFmtId="168" fontId="4" fillId="26" borderId="8" xfId="268" applyNumberFormat="1" applyFont="1" applyFill="1" applyBorder="1" applyAlignment="1">
      <alignment vertical="center"/>
    </xf>
    <xf numFmtId="168" fontId="4" fillId="26" borderId="0" xfId="268" applyNumberFormat="1" applyFont="1" applyFill="1" applyBorder="1" applyAlignment="1">
      <alignment vertical="center"/>
    </xf>
    <xf numFmtId="166" fontId="4" fillId="26" borderId="0" xfId="311" applyNumberFormat="1" applyFont="1" applyFill="1"/>
    <xf numFmtId="171" fontId="31" fillId="26" borderId="0" xfId="2" applyNumberFormat="1" applyFont="1" applyFill="1"/>
    <xf numFmtId="171" fontId="3" fillId="26" borderId="0" xfId="2" quotePrefix="1" applyNumberFormat="1" applyFont="1" applyFill="1" applyBorder="1" applyAlignment="1">
      <alignment horizontal="center"/>
    </xf>
    <xf numFmtId="164" fontId="3" fillId="26" borderId="0" xfId="1" applyFont="1" applyFill="1" applyAlignment="1">
      <alignment horizontal="center"/>
    </xf>
    <xf numFmtId="171" fontId="4" fillId="26" borderId="9" xfId="2" applyNumberFormat="1" applyFont="1" applyFill="1" applyBorder="1"/>
    <xf numFmtId="167" fontId="4" fillId="26" borderId="9" xfId="253" applyNumberFormat="1" applyFont="1" applyFill="1" applyBorder="1"/>
    <xf numFmtId="166" fontId="4" fillId="26" borderId="9" xfId="2" applyNumberFormat="1" applyFont="1" applyFill="1" applyBorder="1"/>
    <xf numFmtId="166" fontId="4" fillId="26" borderId="0" xfId="2" applyNumberFormat="1" applyFont="1" applyFill="1"/>
    <xf numFmtId="167" fontId="4" fillId="26" borderId="10" xfId="253" applyNumberFormat="1" applyFont="1" applyFill="1" applyBorder="1"/>
    <xf numFmtId="171" fontId="4" fillId="26" borderId="0" xfId="2" applyNumberFormat="1" applyFont="1" applyFill="1"/>
    <xf numFmtId="37" fontId="4" fillId="26" borderId="0" xfId="2" applyNumberFormat="1" applyFont="1" applyFill="1"/>
    <xf numFmtId="167" fontId="4" fillId="26" borderId="0" xfId="253" applyNumberFormat="1" applyFont="1" applyFill="1"/>
    <xf numFmtId="174" fontId="4" fillId="26" borderId="0" xfId="2" applyNumberFormat="1" applyFont="1" applyFill="1"/>
    <xf numFmtId="37" fontId="4" fillId="26" borderId="1" xfId="2" applyNumberFormat="1" applyFont="1" applyFill="1" applyBorder="1"/>
    <xf numFmtId="174" fontId="4" fillId="26" borderId="1" xfId="2" applyNumberFormat="1" applyFont="1" applyFill="1" applyBorder="1"/>
    <xf numFmtId="174" fontId="4" fillId="26" borderId="0" xfId="2" applyNumberFormat="1" applyFont="1" applyFill="1" applyBorder="1"/>
    <xf numFmtId="167" fontId="4" fillId="26" borderId="12" xfId="253" applyNumberFormat="1" applyFont="1" applyFill="1" applyBorder="1"/>
    <xf numFmtId="166" fontId="31" fillId="26" borderId="0" xfId="2" applyNumberFormat="1" applyFont="1" applyFill="1"/>
    <xf numFmtId="0" fontId="4" fillId="26" borderId="0" xfId="267" applyFont="1" applyFill="1"/>
    <xf numFmtId="165" fontId="4" fillId="26" borderId="0" xfId="2" applyNumberFormat="1" applyFont="1" applyFill="1"/>
    <xf numFmtId="164" fontId="3" fillId="26" borderId="0" xfId="1" applyFont="1" applyFill="1" applyAlignment="1"/>
    <xf numFmtId="165" fontId="57" fillId="26" borderId="0" xfId="2" applyNumberFormat="1" applyFont="1" applyFill="1" applyAlignment="1">
      <alignment horizontal="center"/>
    </xf>
    <xf numFmtId="165" fontId="3" fillId="26" borderId="0" xfId="2" applyNumberFormat="1" applyFont="1" applyFill="1" applyAlignment="1">
      <alignment horizontal="center"/>
    </xf>
    <xf numFmtId="17" fontId="57" fillId="26" borderId="0" xfId="2" applyNumberFormat="1" applyFont="1" applyFill="1" applyAlignment="1">
      <alignment horizontal="center"/>
    </xf>
    <xf numFmtId="164" fontId="4" fillId="26" borderId="0" xfId="1" applyFont="1" applyFill="1" applyAlignment="1"/>
    <xf numFmtId="49" fontId="3" fillId="26" borderId="0" xfId="2" quotePrefix="1" applyNumberFormat="1" applyFont="1" applyFill="1" applyBorder="1" applyAlignment="1">
      <alignment horizontal="center"/>
    </xf>
    <xf numFmtId="165" fontId="3" fillId="0" borderId="0" xfId="2" applyNumberFormat="1" applyFont="1" applyFill="1" applyBorder="1" applyAlignment="1">
      <alignment horizontal="center"/>
    </xf>
    <xf numFmtId="166" fontId="4" fillId="0" borderId="25" xfId="2" applyNumberFormat="1" applyFont="1" applyFill="1" applyBorder="1"/>
    <xf numFmtId="166" fontId="4" fillId="0" borderId="25" xfId="2" applyNumberFormat="1" applyFont="1" applyFill="1" applyBorder="1" applyAlignment="1">
      <alignment horizontal="right"/>
    </xf>
    <xf numFmtId="166" fontId="4" fillId="0" borderId="22" xfId="2" applyNumberFormat="1" applyFont="1" applyFill="1" applyBorder="1"/>
    <xf numFmtId="166" fontId="4" fillId="0" borderId="4" xfId="2" applyNumberFormat="1" applyFont="1" applyFill="1" applyBorder="1"/>
    <xf numFmtId="166" fontId="9" fillId="0" borderId="0" xfId="2" applyNumberFormat="1" applyFont="1" applyFill="1" applyBorder="1" applyAlignment="1">
      <alignment horizontal="right"/>
    </xf>
    <xf numFmtId="166" fontId="4" fillId="0" borderId="26" xfId="2" applyNumberFormat="1" applyFont="1" applyFill="1" applyBorder="1" applyAlignment="1">
      <alignment horizontal="right"/>
    </xf>
    <xf numFmtId="167" fontId="4" fillId="0" borderId="8" xfId="3" applyNumberFormat="1" applyFont="1" applyFill="1" applyBorder="1"/>
    <xf numFmtId="9" fontId="4" fillId="0" borderId="0" xfId="334" applyFont="1" applyFill="1" applyBorder="1"/>
    <xf numFmtId="0" fontId="3" fillId="26" borderId="1" xfId="2" quotePrefix="1" applyNumberFormat="1" applyFont="1" applyFill="1" applyBorder="1" applyAlignment="1">
      <alignment horizontal="center"/>
    </xf>
    <xf numFmtId="0" fontId="3" fillId="0" borderId="0" xfId="2" applyNumberFormat="1" applyFont="1" applyFill="1" applyAlignment="1">
      <alignment horizontal="left" indent="2"/>
    </xf>
    <xf numFmtId="0" fontId="3" fillId="26" borderId="0" xfId="2" applyNumberFormat="1" applyFont="1" applyFill="1" applyAlignment="1">
      <alignment horizontal="left"/>
    </xf>
    <xf numFmtId="165" fontId="4" fillId="26" borderId="0" xfId="2" applyNumberFormat="1" applyFont="1" applyFill="1" applyAlignment="1">
      <alignment horizontal="left"/>
    </xf>
    <xf numFmtId="0" fontId="3" fillId="26" borderId="0" xfId="2" applyNumberFormat="1" applyFont="1" applyFill="1" applyAlignment="1">
      <alignment horizontal="left" indent="2"/>
    </xf>
    <xf numFmtId="0" fontId="4" fillId="0" borderId="0" xfId="1" applyNumberFormat="1" applyFont="1" applyFill="1" applyAlignment="1"/>
    <xf numFmtId="0" fontId="3" fillId="0" borderId="1" xfId="2" quotePrefix="1" applyNumberFormat="1" applyFont="1" applyFill="1" applyBorder="1" applyAlignment="1" applyProtection="1">
      <alignment horizontal="center"/>
      <protection locked="0"/>
    </xf>
    <xf numFmtId="0" fontId="3" fillId="0" borderId="0" xfId="1" applyNumberFormat="1" applyFont="1" applyFill="1" applyAlignment="1"/>
    <xf numFmtId="0" fontId="3" fillId="26" borderId="1" xfId="2" applyNumberFormat="1" applyFont="1" applyFill="1" applyBorder="1" applyAlignment="1">
      <alignment horizontal="center"/>
    </xf>
    <xf numFmtId="0" fontId="3" fillId="0" borderId="0" xfId="267" applyNumberFormat="1" applyFont="1" applyFill="1"/>
    <xf numFmtId="0" fontId="4" fillId="0" borderId="0" xfId="267" applyNumberFormat="1" applyFont="1" applyFill="1"/>
    <xf numFmtId="0" fontId="4" fillId="0" borderId="0" xfId="2" quotePrefix="1" applyNumberFormat="1" applyFont="1" applyFill="1" applyBorder="1" applyAlignment="1">
      <alignment horizontal="center"/>
    </xf>
    <xf numFmtId="0" fontId="3" fillId="0" borderId="0" xfId="268" applyNumberFormat="1" applyFont="1" applyFill="1" applyAlignment="1">
      <alignment horizontal="center"/>
    </xf>
    <xf numFmtId="0" fontId="3" fillId="0" borderId="1" xfId="2" applyNumberFormat="1" applyFont="1" applyFill="1" applyBorder="1" applyAlignment="1">
      <alignment horizontal="center"/>
    </xf>
    <xf numFmtId="0" fontId="4" fillId="0" borderId="0" xfId="268" applyNumberFormat="1" applyFont="1" applyFill="1"/>
    <xf numFmtId="166" fontId="4" fillId="26" borderId="1" xfId="2" applyNumberFormat="1" applyFont="1" applyFill="1" applyBorder="1"/>
    <xf numFmtId="166" fontId="4" fillId="0" borderId="0" xfId="2" applyNumberFormat="1" applyFont="1" applyFill="1" applyBorder="1"/>
    <xf numFmtId="165" fontId="4" fillId="0" borderId="0" xfId="2" applyNumberFormat="1" applyFont="1" applyFill="1" applyBorder="1"/>
    <xf numFmtId="166" fontId="4" fillId="0" borderId="0" xfId="2" applyNumberFormat="1" applyFont="1" applyFill="1" applyBorder="1" applyAlignment="1">
      <alignment horizontal="right"/>
    </xf>
    <xf numFmtId="166" fontId="4" fillId="0" borderId="2" xfId="2" applyNumberFormat="1" applyFont="1" applyFill="1" applyBorder="1" applyAlignment="1">
      <alignment horizontal="right"/>
    </xf>
    <xf numFmtId="166" fontId="4" fillId="0" borderId="2" xfId="2" applyNumberFormat="1" applyFont="1" applyFill="1" applyBorder="1"/>
    <xf numFmtId="166" fontId="8" fillId="0" borderId="2" xfId="2" applyNumberFormat="1" applyFont="1" applyFill="1" applyBorder="1" applyAlignment="1">
      <alignment horizontal="right"/>
    </xf>
    <xf numFmtId="166" fontId="4" fillId="0" borderId="3" xfId="2" applyNumberFormat="1" applyFont="1" applyFill="1" applyBorder="1"/>
    <xf numFmtId="166" fontId="8" fillId="0" borderId="4" xfId="2" applyNumberFormat="1" applyFont="1" applyFill="1" applyBorder="1" applyAlignment="1">
      <alignment horizontal="right"/>
    </xf>
    <xf numFmtId="165" fontId="3" fillId="0" borderId="6" xfId="2" applyNumberFormat="1" applyFont="1" applyFill="1" applyBorder="1" applyAlignment="1">
      <alignment horizontal="center"/>
    </xf>
    <xf numFmtId="166" fontId="4" fillId="0" borderId="4" xfId="2" applyNumberFormat="1" applyFont="1" applyFill="1" applyBorder="1" applyAlignment="1">
      <alignment horizontal="right"/>
    </xf>
    <xf numFmtId="166" fontId="4" fillId="26" borderId="0" xfId="2" applyNumberFormat="1" applyFont="1" applyFill="1" applyBorder="1"/>
    <xf numFmtId="44" fontId="4" fillId="0" borderId="0" xfId="268" applyNumberFormat="1" applyFont="1" applyFill="1" applyBorder="1" applyAlignment="1">
      <alignment vertical="center"/>
    </xf>
    <xf numFmtId="176" fontId="4" fillId="0" borderId="0" xfId="268" applyNumberFormat="1" applyFont="1" applyFill="1" applyBorder="1"/>
    <xf numFmtId="43" fontId="4" fillId="0" borderId="0" xfId="268" applyNumberFormat="1" applyFont="1" applyFill="1" applyBorder="1"/>
    <xf numFmtId="44" fontId="4" fillId="0" borderId="0" xfId="268" applyNumberFormat="1" applyFont="1" applyFill="1" applyBorder="1"/>
    <xf numFmtId="43" fontId="4" fillId="0" borderId="1" xfId="268" applyNumberFormat="1" applyFont="1" applyFill="1" applyBorder="1"/>
    <xf numFmtId="177" fontId="4" fillId="0" borderId="0" xfId="268" applyNumberFormat="1" applyFont="1" applyFill="1"/>
    <xf numFmtId="44" fontId="4" fillId="0" borderId="8" xfId="268" applyNumberFormat="1" applyFont="1" applyFill="1" applyBorder="1" applyAlignment="1">
      <alignment vertical="center"/>
    </xf>
    <xf numFmtId="165" fontId="3" fillId="0" borderId="0" xfId="2" applyNumberFormat="1" applyFont="1" applyFill="1" applyBorder="1" applyAlignment="1">
      <alignment horizontal="center"/>
    </xf>
    <xf numFmtId="168" fontId="4" fillId="0" borderId="8" xfId="268" applyNumberFormat="1" applyFont="1" applyFill="1" applyBorder="1" applyAlignment="1">
      <alignment vertical="center"/>
    </xf>
    <xf numFmtId="9" fontId="4" fillId="0" borderId="0" xfId="257" applyNumberFormat="1" applyFont="1" applyFill="1" applyBorder="1"/>
    <xf numFmtId="165" fontId="3" fillId="0" borderId="0" xfId="2" applyNumberFormat="1" applyFont="1" applyFill="1"/>
    <xf numFmtId="166" fontId="4" fillId="26" borderId="0" xfId="311" applyNumberFormat="1" applyFont="1" applyFill="1"/>
    <xf numFmtId="0" fontId="55" fillId="0" borderId="0" xfId="268" applyFont="1" applyFill="1"/>
    <xf numFmtId="165" fontId="4" fillId="0" borderId="0" xfId="2" applyNumberFormat="1" applyFont="1" applyFill="1"/>
    <xf numFmtId="0" fontId="4" fillId="0" borderId="0" xfId="268" applyFont="1" applyFill="1"/>
    <xf numFmtId="0" fontId="4" fillId="0" borderId="0" xfId="268" applyFont="1" applyFill="1" applyAlignment="1">
      <alignment horizontal="left" indent="2"/>
    </xf>
    <xf numFmtId="174" fontId="4" fillId="0" borderId="0" xfId="268" applyNumberFormat="1" applyFont="1" applyFill="1"/>
    <xf numFmtId="176" fontId="4" fillId="0" borderId="0" xfId="268" applyNumberFormat="1" applyFont="1" applyFill="1"/>
    <xf numFmtId="0" fontId="4" fillId="0" borderId="0" xfId="268" applyFont="1" applyFill="1" applyBorder="1"/>
    <xf numFmtId="166" fontId="4" fillId="0" borderId="0" xfId="311" applyNumberFormat="1" applyFont="1" applyFill="1"/>
    <xf numFmtId="168" fontId="4" fillId="26" borderId="8" xfId="268" applyNumberFormat="1" applyFont="1" applyFill="1" applyBorder="1" applyAlignment="1">
      <alignment vertical="center"/>
    </xf>
    <xf numFmtId="174" fontId="4" fillId="0" borderId="6" xfId="268" applyNumberFormat="1" applyFont="1" applyFill="1" applyBorder="1"/>
    <xf numFmtId="0" fontId="35" fillId="26" borderId="0" xfId="313" applyFont="1" applyFill="1" applyAlignment="1"/>
    <xf numFmtId="0" fontId="4" fillId="0" borderId="0" xfId="268" applyFont="1" applyFill="1" applyAlignment="1">
      <alignment vertical="top"/>
    </xf>
    <xf numFmtId="165" fontId="4" fillId="0" borderId="0" xfId="2" applyNumberFormat="1" applyFont="1" applyFill="1" applyAlignment="1">
      <alignment vertical="top"/>
    </xf>
    <xf numFmtId="165" fontId="3" fillId="0" borderId="0" xfId="2" applyNumberFormat="1" applyFont="1" applyFill="1" applyBorder="1" applyAlignment="1">
      <alignment horizontal="center" vertical="top"/>
    </xf>
    <xf numFmtId="164" fontId="4" fillId="0" borderId="0" xfId="1" applyFont="1" applyFill="1" applyAlignment="1">
      <alignment vertical="top"/>
    </xf>
    <xf numFmtId="166" fontId="4" fillId="0" borderId="0" xfId="311" applyNumberFormat="1" applyFont="1" applyFill="1" applyAlignment="1">
      <alignment vertical="top"/>
    </xf>
    <xf numFmtId="0" fontId="3" fillId="0" borderId="0" xfId="268" applyFont="1" applyFill="1" applyAlignment="1">
      <alignment vertical="top"/>
    </xf>
    <xf numFmtId="165" fontId="3" fillId="0" borderId="0" xfId="2" applyNumberFormat="1" applyFont="1" applyFill="1" applyAlignment="1">
      <alignment vertical="top"/>
    </xf>
    <xf numFmtId="0" fontId="4" fillId="0" borderId="0" xfId="268" applyNumberFormat="1" applyFont="1" applyFill="1" applyAlignment="1">
      <alignment vertical="top"/>
    </xf>
    <xf numFmtId="168" fontId="4" fillId="26" borderId="0" xfId="268" applyNumberFormat="1" applyFont="1" applyFill="1" applyBorder="1" applyAlignment="1">
      <alignment vertical="top"/>
    </xf>
    <xf numFmtId="168" fontId="4" fillId="0" borderId="0" xfId="268" applyNumberFormat="1" applyFont="1" applyFill="1" applyAlignment="1">
      <alignment vertical="top"/>
    </xf>
    <xf numFmtId="168" fontId="4" fillId="0" borderId="0" xfId="268" applyNumberFormat="1" applyFont="1" applyFill="1" applyBorder="1" applyAlignment="1">
      <alignment vertical="top"/>
    </xf>
    <xf numFmtId="0" fontId="4" fillId="26" borderId="0" xfId="268" applyFont="1" applyFill="1" applyAlignment="1">
      <alignment vertical="top"/>
    </xf>
    <xf numFmtId="0" fontId="4" fillId="0" borderId="0" xfId="268" applyFont="1" applyFill="1" applyAlignment="1">
      <alignment horizontal="left" vertical="top"/>
    </xf>
    <xf numFmtId="166" fontId="4" fillId="26" borderId="0" xfId="311" applyNumberFormat="1" applyFont="1" applyFill="1" applyAlignment="1">
      <alignment vertical="top"/>
    </xf>
    <xf numFmtId="176" fontId="4" fillId="0" borderId="0" xfId="268" applyNumberFormat="1" applyFont="1" applyFill="1" applyAlignment="1">
      <alignment vertical="top"/>
    </xf>
    <xf numFmtId="0" fontId="4" fillId="0" borderId="0" xfId="268" applyFont="1" applyFill="1" applyAlignment="1"/>
    <xf numFmtId="165" fontId="3" fillId="0" borderId="0" xfId="2" applyNumberFormat="1" applyFont="1" applyFill="1" applyBorder="1" applyAlignment="1"/>
    <xf numFmtId="178" fontId="4" fillId="0" borderId="0" xfId="334" applyNumberFormat="1" applyFont="1" applyFill="1" applyAlignment="1">
      <alignment horizontal="right"/>
    </xf>
    <xf numFmtId="178" fontId="4" fillId="0" borderId="0" xfId="334" applyNumberFormat="1" applyFont="1" applyFill="1" applyAlignment="1"/>
    <xf numFmtId="178" fontId="4" fillId="0" borderId="0" xfId="334" applyNumberFormat="1" applyFont="1" applyFill="1" applyBorder="1" applyAlignment="1">
      <alignment horizontal="right"/>
    </xf>
    <xf numFmtId="178" fontId="4" fillId="0" borderId="1" xfId="334" applyNumberFormat="1" applyFont="1" applyFill="1" applyBorder="1" applyAlignment="1">
      <alignment horizontal="right"/>
    </xf>
    <xf numFmtId="178" fontId="4" fillId="0" borderId="0" xfId="313" applyNumberFormat="1" applyFont="1" applyFill="1" applyAlignment="1">
      <alignment horizontal="right"/>
    </xf>
    <xf numFmtId="178" fontId="4" fillId="0" borderId="0" xfId="313" applyNumberFormat="1" applyFont="1" applyFill="1" applyAlignment="1"/>
    <xf numFmtId="179" fontId="4" fillId="0" borderId="0" xfId="313" applyNumberFormat="1" applyFont="1" applyFill="1" applyAlignment="1">
      <alignment horizontal="right"/>
    </xf>
    <xf numFmtId="39" fontId="4" fillId="0" borderId="0" xfId="313" applyNumberFormat="1" applyFont="1" applyFill="1" applyAlignment="1"/>
    <xf numFmtId="10" fontId="4" fillId="0" borderId="0" xfId="313" applyNumberFormat="1" applyFont="1" applyFill="1" applyAlignment="1"/>
    <xf numFmtId="180" fontId="4" fillId="0" borderId="0" xfId="313" applyNumberFormat="1" applyFont="1" applyFill="1" applyAlignment="1">
      <alignment horizontal="right"/>
    </xf>
    <xf numFmtId="181" fontId="4" fillId="0" borderId="0" xfId="313" applyNumberFormat="1" applyFont="1" applyFill="1" applyAlignment="1">
      <alignment horizontal="right"/>
    </xf>
    <xf numFmtId="172" fontId="4" fillId="0" borderId="0" xfId="313" applyNumberFormat="1" applyFont="1" applyFill="1" applyAlignment="1"/>
    <xf numFmtId="37" fontId="4" fillId="0" borderId="0" xfId="313" applyNumberFormat="1" applyFont="1" applyFill="1" applyAlignment="1"/>
    <xf numFmtId="0" fontId="4" fillId="0" borderId="0" xfId="313" applyFont="1" applyFill="1" applyAlignment="1">
      <alignment horizontal="left" indent="2"/>
    </xf>
    <xf numFmtId="166" fontId="4" fillId="0" borderId="0" xfId="2" applyNumberFormat="1" applyFont="1" applyFill="1" applyAlignment="1"/>
    <xf numFmtId="0" fontId="63" fillId="0" borderId="0" xfId="0" applyFont="1"/>
    <xf numFmtId="166" fontId="4" fillId="0" borderId="6" xfId="2" applyNumberFormat="1" applyFont="1" applyFill="1" applyBorder="1"/>
    <xf numFmtId="168" fontId="4" fillId="0" borderId="0" xfId="253" applyNumberFormat="1" applyFont="1" applyFill="1" applyBorder="1"/>
    <xf numFmtId="170" fontId="4" fillId="0" borderId="0" xfId="2" applyNumberFormat="1" applyFont="1" applyFill="1" applyBorder="1"/>
    <xf numFmtId="44" fontId="4" fillId="0" borderId="8" xfId="253" applyNumberFormat="1" applyFont="1" applyFill="1" applyBorder="1"/>
    <xf numFmtId="166" fontId="4" fillId="0" borderId="0" xfId="253" applyNumberFormat="1" applyFont="1" applyFill="1" applyBorder="1"/>
    <xf numFmtId="166" fontId="4" fillId="0" borderId="7" xfId="2" applyNumberFormat="1" applyFont="1" applyFill="1" applyBorder="1"/>
    <xf numFmtId="0" fontId="4" fillId="0" borderId="0" xfId="313" applyFont="1" applyFill="1" applyAlignment="1"/>
    <xf numFmtId="0" fontId="4" fillId="0" borderId="0" xfId="313" applyFont="1" applyFill="1" applyAlignment="1">
      <alignment horizontal="right"/>
    </xf>
    <xf numFmtId="37" fontId="4" fillId="0" borderId="0" xfId="313" applyNumberFormat="1" applyFont="1" applyFill="1" applyAlignment="1">
      <alignment horizontal="right"/>
    </xf>
    <xf numFmtId="182" fontId="4" fillId="0" borderId="0" xfId="313" applyNumberFormat="1" applyFont="1" applyFill="1" applyAlignment="1">
      <alignment horizontal="right"/>
    </xf>
    <xf numFmtId="166" fontId="4" fillId="0" borderId="0" xfId="311" applyNumberFormat="1" applyFont="1" applyFill="1" applyAlignment="1">
      <alignment horizontal="right"/>
    </xf>
    <xf numFmtId="178" fontId="4" fillId="0" borderId="0" xfId="311" applyNumberFormat="1" applyFont="1" applyFill="1" applyAlignment="1">
      <alignment horizontal="right"/>
    </xf>
    <xf numFmtId="178" fontId="0" fillId="0" borderId="0" xfId="334" applyNumberFormat="1" applyFont="1" applyFill="1"/>
    <xf numFmtId="43" fontId="0" fillId="0" borderId="0" xfId="0" applyNumberFormat="1" applyFill="1"/>
    <xf numFmtId="0" fontId="3" fillId="0" borderId="0" xfId="268" applyFont="1" applyFill="1" applyAlignment="1">
      <alignment horizontal="center"/>
    </xf>
    <xf numFmtId="165" fontId="3" fillId="0" borderId="0" xfId="2" applyNumberFormat="1" applyFont="1" applyFill="1" applyBorder="1" applyAlignment="1">
      <alignment horizontal="left"/>
    </xf>
    <xf numFmtId="164" fontId="5" fillId="0" borderId="0" xfId="1" applyFont="1" applyFill="1" applyAlignment="1">
      <alignment horizontal="left"/>
    </xf>
    <xf numFmtId="165" fontId="4" fillId="0" borderId="0" xfId="2" applyNumberFormat="1" applyFont="1" applyFill="1" applyAlignment="1">
      <alignment horizontal="center"/>
    </xf>
    <xf numFmtId="165" fontId="3" fillId="0" borderId="0" xfId="2" applyNumberFormat="1" applyFont="1" applyFill="1" applyAlignment="1">
      <alignment horizontal="center"/>
    </xf>
    <xf numFmtId="165" fontId="7" fillId="0" borderId="0" xfId="2" applyNumberFormat="1" applyFont="1" applyFill="1" applyAlignment="1">
      <alignment horizontal="left"/>
    </xf>
    <xf numFmtId="165" fontId="4" fillId="0" borderId="0" xfId="2" applyNumberFormat="1" applyFont="1" applyFill="1" applyAlignment="1" applyProtection="1">
      <protection locked="0"/>
    </xf>
    <xf numFmtId="165" fontId="4" fillId="0" borderId="0" xfId="250" applyNumberFormat="1" applyFont="1" applyFill="1"/>
    <xf numFmtId="165" fontId="30" fillId="0" borderId="0" xfId="250" applyNumberFormat="1" applyFont="1" applyFill="1"/>
    <xf numFmtId="166" fontId="3" fillId="0" borderId="0" xfId="2" applyNumberFormat="1" applyFont="1" applyFill="1" applyBorder="1"/>
    <xf numFmtId="166" fontId="4" fillId="0" borderId="0" xfId="2" applyNumberFormat="1" applyFont="1" applyFill="1" applyProtection="1">
      <protection locked="0"/>
    </xf>
    <xf numFmtId="165" fontId="4" fillId="0" borderId="0" xfId="2" applyNumberFormat="1" applyFont="1" applyFill="1" applyAlignment="1" applyProtection="1"/>
    <xf numFmtId="165" fontId="4" fillId="0" borderId="0" xfId="2" applyNumberFormat="1" applyFont="1" applyFill="1" applyBorder="1" applyAlignment="1" applyProtection="1">
      <protection locked="0"/>
    </xf>
    <xf numFmtId="166" fontId="4" fillId="0" borderId="0" xfId="2" applyNumberFormat="1" applyFont="1" applyFill="1" applyAlignment="1">
      <alignment horizontal="right"/>
    </xf>
    <xf numFmtId="165" fontId="9" fillId="0" borderId="0" xfId="2" applyNumberFormat="1" applyFont="1" applyFill="1"/>
    <xf numFmtId="168" fontId="4" fillId="0" borderId="8" xfId="253" applyNumberFormat="1" applyFont="1" applyFill="1" applyBorder="1"/>
    <xf numFmtId="44" fontId="4" fillId="0" borderId="0" xfId="253" applyNumberFormat="1" applyFont="1" applyFill="1"/>
    <xf numFmtId="44" fontId="4" fillId="0" borderId="0" xfId="253" applyNumberFormat="1" applyFont="1" applyFill="1" applyBorder="1"/>
    <xf numFmtId="44" fontId="4" fillId="0" borderId="0" xfId="253" applyFont="1" applyFill="1"/>
    <xf numFmtId="174" fontId="4" fillId="0" borderId="11" xfId="2" applyNumberFormat="1" applyFont="1" applyFill="1" applyBorder="1"/>
    <xf numFmtId="37" fontId="4" fillId="0" borderId="0" xfId="2" applyNumberFormat="1" applyFont="1" applyFill="1"/>
    <xf numFmtId="0" fontId="55" fillId="26" borderId="0" xfId="268" applyFont="1" applyFill="1"/>
    <xf numFmtId="0" fontId="53" fillId="0" borderId="0" xfId="313" applyFont="1" applyFill="1" applyAlignment="1">
      <alignment horizontal="left" indent="2"/>
    </xf>
    <xf numFmtId="0" fontId="3" fillId="0" borderId="0" xfId="313" applyFont="1" applyFill="1" applyAlignment="1">
      <alignment horizontal="left" indent="2"/>
    </xf>
    <xf numFmtId="0" fontId="4" fillId="0" borderId="0" xfId="313" applyFont="1" applyFill="1" applyAlignment="1">
      <alignment horizontal="left" indent="4"/>
    </xf>
    <xf numFmtId="0" fontId="4" fillId="0" borderId="0" xfId="313" applyFont="1" applyFill="1" applyAlignment="1">
      <alignment horizontal="left" vertical="top" indent="2"/>
    </xf>
    <xf numFmtId="0" fontId="4" fillId="0" borderId="0" xfId="313" applyFont="1" applyFill="1" applyAlignment="1">
      <alignment vertical="center"/>
    </xf>
    <xf numFmtId="0" fontId="4" fillId="0" borderId="0" xfId="313" applyNumberFormat="1" applyFont="1" applyFill="1" applyAlignment="1">
      <alignment vertical="center"/>
    </xf>
    <xf numFmtId="0" fontId="35" fillId="0" borderId="0" xfId="313" applyFont="1" applyFill="1" applyAlignment="1"/>
    <xf numFmtId="3" fontId="4" fillId="0" borderId="0" xfId="313" applyNumberFormat="1" applyFont="1" applyFill="1" applyAlignment="1">
      <alignment horizontal="right"/>
    </xf>
    <xf numFmtId="0" fontId="0" fillId="26" borderId="0" xfId="0" applyFill="1"/>
    <xf numFmtId="178" fontId="4" fillId="0" borderId="0" xfId="311" applyNumberFormat="1" applyFont="1" applyFill="1" applyBorder="1" applyAlignment="1">
      <alignment horizontal="right"/>
    </xf>
    <xf numFmtId="178" fontId="4" fillId="0" borderId="1" xfId="311" applyNumberFormat="1" applyFont="1" applyFill="1" applyBorder="1" applyAlignment="1">
      <alignment horizontal="right"/>
    </xf>
    <xf numFmtId="178" fontId="4" fillId="0" borderId="0" xfId="334" applyNumberFormat="1" applyFont="1" applyFill="1" applyBorder="1"/>
    <xf numFmtId="178" fontId="4" fillId="0" borderId="0" xfId="334" applyNumberFormat="1" applyFont="1" applyFill="1"/>
    <xf numFmtId="0" fontId="4" fillId="26" borderId="0" xfId="313" applyFont="1" applyFill="1" applyAlignment="1">
      <alignment horizontal="left" indent="2"/>
    </xf>
    <xf numFmtId="181" fontId="4" fillId="26" borderId="0" xfId="313" applyNumberFormat="1" applyFont="1" applyFill="1" applyAlignment="1">
      <alignment horizontal="right"/>
    </xf>
    <xf numFmtId="178" fontId="4" fillId="26" borderId="0" xfId="313" applyNumberFormat="1" applyFont="1" applyFill="1" applyAlignment="1">
      <alignment horizontal="right"/>
    </xf>
    <xf numFmtId="0" fontId="4" fillId="26" borderId="0" xfId="313" applyFont="1" applyFill="1" applyAlignment="1">
      <alignment horizontal="right"/>
    </xf>
    <xf numFmtId="0" fontId="3" fillId="26" borderId="0" xfId="313" applyFont="1" applyFill="1" applyAlignment="1">
      <alignment horizontal="left" indent="2"/>
    </xf>
    <xf numFmtId="0" fontId="53" fillId="26" borderId="0" xfId="313" applyFont="1" applyFill="1" applyAlignment="1">
      <alignment horizontal="left" indent="2"/>
    </xf>
    <xf numFmtId="182" fontId="4" fillId="26" borderId="0" xfId="313" applyNumberFormat="1" applyFont="1" applyFill="1" applyAlignment="1">
      <alignment horizontal="right"/>
    </xf>
    <xf numFmtId="0" fontId="4" fillId="26" borderId="0" xfId="313" applyFont="1" applyFill="1" applyAlignment="1">
      <alignment horizontal="left" wrapText="1" indent="2"/>
    </xf>
    <xf numFmtId="166" fontId="4" fillId="26" borderId="0" xfId="311" applyNumberFormat="1" applyFont="1" applyFill="1" applyAlignment="1">
      <alignment horizontal="right"/>
    </xf>
    <xf numFmtId="37" fontId="4" fillId="26" borderId="0" xfId="313" applyNumberFormat="1" applyFont="1" applyFill="1" applyAlignment="1">
      <alignment horizontal="right"/>
    </xf>
    <xf numFmtId="0" fontId="4" fillId="26" borderId="0" xfId="313" applyFont="1" applyFill="1" applyAlignment="1"/>
    <xf numFmtId="167" fontId="4" fillId="0" borderId="0" xfId="314" applyNumberFormat="1" applyFont="1" applyFill="1" applyAlignment="1">
      <alignment horizontal="right"/>
    </xf>
    <xf numFmtId="0" fontId="63" fillId="0" borderId="0" xfId="0" applyFont="1" applyFill="1" applyAlignment="1">
      <alignment horizontal="left" wrapText="1"/>
    </xf>
    <xf numFmtId="165" fontId="3" fillId="26" borderId="0" xfId="2" applyNumberFormat="1" applyFont="1" applyFill="1" applyBorder="1" applyAlignment="1">
      <alignment horizontal="center"/>
    </xf>
    <xf numFmtId="165" fontId="3" fillId="0" borderId="1" xfId="2" applyNumberFormat="1" applyFont="1" applyFill="1" applyBorder="1" applyAlignment="1">
      <alignment horizontal="center"/>
    </xf>
    <xf numFmtId="164" fontId="3" fillId="0" borderId="0" xfId="1" applyFont="1" applyFill="1" applyAlignment="1">
      <alignment horizontal="center"/>
    </xf>
    <xf numFmtId="165" fontId="3" fillId="0" borderId="0" xfId="2" applyNumberFormat="1" applyFont="1" applyFill="1" applyAlignment="1">
      <alignment horizontal="center"/>
    </xf>
    <xf numFmtId="164" fontId="3" fillId="26" borderId="0" xfId="1" applyFont="1" applyFill="1" applyAlignment="1">
      <alignment horizontal="center"/>
    </xf>
    <xf numFmtId="165" fontId="3" fillId="26" borderId="1" xfId="2" applyNumberFormat="1" applyFont="1" applyFill="1" applyBorder="1" applyAlignment="1">
      <alignment horizontal="center"/>
    </xf>
    <xf numFmtId="0" fontId="3" fillId="0" borderId="0" xfId="267" applyFont="1" applyFill="1" applyAlignment="1">
      <alignment horizontal="center"/>
    </xf>
    <xf numFmtId="0" fontId="63" fillId="0" borderId="0" xfId="0" applyFont="1" applyAlignment="1">
      <alignment horizontal="left" wrapText="1"/>
    </xf>
    <xf numFmtId="0" fontId="3" fillId="0" borderId="0" xfId="268" applyFont="1" applyFill="1" applyAlignment="1">
      <alignment horizontal="center"/>
    </xf>
    <xf numFmtId="0" fontId="3" fillId="26" borderId="0" xfId="268" applyFont="1" applyFill="1" applyAlignment="1">
      <alignment horizontal="center"/>
    </xf>
    <xf numFmtId="165" fontId="3" fillId="0" borderId="1" xfId="2" applyNumberFormat="1" applyFont="1" applyFill="1" applyBorder="1" applyAlignment="1">
      <alignment horizontal="center" vertical="top"/>
    </xf>
    <xf numFmtId="0" fontId="3" fillId="0" borderId="1" xfId="313" applyFont="1" applyFill="1" applyBorder="1" applyAlignment="1">
      <alignment horizontal="center" vertical="center"/>
    </xf>
    <xf numFmtId="0" fontId="3" fillId="0" borderId="0" xfId="312" applyFont="1" applyFill="1" applyAlignment="1">
      <alignment horizontal="center"/>
    </xf>
    <xf numFmtId="0" fontId="3" fillId="0" borderId="0" xfId="313" applyFont="1" applyFill="1" applyAlignment="1">
      <alignment horizontal="center"/>
    </xf>
  </cellXfs>
  <cellStyles count="335">
    <cellStyle name="%" xfId="4"/>
    <cellStyle name="% 2" xfId="315"/>
    <cellStyle name="% 3" xfId="316"/>
    <cellStyle name="%_Book2" xfId="5"/>
    <cellStyle name="%_Book3" xfId="6"/>
    <cellStyle name="%_Book4" xfId="7"/>
    <cellStyle name="%_Book6" xfId="8"/>
    <cellStyle name="%_Book8" xfId="9"/>
    <cellStyle name="%_Fusion Reconciliation - Dec 2009" xfId="10"/>
    <cellStyle name="%_Fusion Reconciliation - Sept 2009" xfId="11"/>
    <cellStyle name="%_Non gaap" xfId="12"/>
    <cellStyle name="%_Non- GAAP rec whole &amp;mill" xfId="13"/>
    <cellStyle name="%_Other NR detail" xfId="14"/>
    <cellStyle name="_Rid_1_al" xfId="15"/>
    <cellStyle name="_Rid_1_at" xfId="16"/>
    <cellStyle name="_Rid_1_cf" xfId="17"/>
    <cellStyle name="_Rid_1_cl" xfId="18"/>
    <cellStyle name="_Rid_1_cs" xfId="19"/>
    <cellStyle name="_Rid_1_ct" xfId="20"/>
    <cellStyle name="_Rid_1_cv" xfId="21"/>
    <cellStyle name="_Rid_1_dm" xfId="22"/>
    <cellStyle name="_Rid_1_dm_Non gaap PR" xfId="23"/>
    <cellStyle name="_Rid_1_dm_non-GAAP reconciliation operating" xfId="24"/>
    <cellStyle name="_Rid_1_dm_PF detailed Revenue" xfId="25"/>
    <cellStyle name="_Rid_1_dm_PF Non-GAAP ER to Vince" xfId="26"/>
    <cellStyle name="_Rid_1_dm_Press Release FS" xfId="27"/>
    <cellStyle name="_Rid_1_dm_Q2 2008 Board Book" xfId="28"/>
    <cellStyle name="_Rid_1_dm_Rider A" xfId="29"/>
    <cellStyle name="_Rid_1_fp" xfId="30"/>
    <cellStyle name="_Rid_1_ft" xfId="31"/>
    <cellStyle name="_Rid_1_hl" xfId="32"/>
    <cellStyle name="_Rid_1_hv" xfId="33"/>
    <cellStyle name="_Rid_1_hy" xfId="34"/>
    <cellStyle name="_Rid_1_hy_Non gaap PR" xfId="35"/>
    <cellStyle name="_Rid_1_hy_non-GAAP reconciliation operating" xfId="36"/>
    <cellStyle name="_Rid_1_hy_PF detailed Revenue" xfId="37"/>
    <cellStyle name="_Rid_1_hy_PF Non-GAAP ER to Vince" xfId="38"/>
    <cellStyle name="_Rid_1_hy_Press Release FS" xfId="39"/>
    <cellStyle name="_Rid_1_hy_Q2 2008 Board Book" xfId="40"/>
    <cellStyle name="_Rid_1_hy_Rider A" xfId="41"/>
    <cellStyle name="_Rid_1_if" xfId="42"/>
    <cellStyle name="_Rid_1_ih" xfId="43"/>
    <cellStyle name="_Rid_1_il" xfId="44"/>
    <cellStyle name="_Rid_1_is" xfId="45"/>
    <cellStyle name="_Rid_1_iv" xfId="46"/>
    <cellStyle name="_Rid_1_lg" xfId="47"/>
    <cellStyle name="_Rid_1_lm" xfId="48"/>
    <cellStyle name="_Rid_1_ls" xfId="49"/>
    <cellStyle name="_Rid_1_lt" xfId="50"/>
    <cellStyle name="_Rid_1_lx" xfId="51"/>
    <cellStyle name="_Rid_1_ml" xfId="52"/>
    <cellStyle name="_Rid_1_mv" xfId="53"/>
    <cellStyle name="_Rid_1_nl" xfId="54"/>
    <cellStyle name="_Rid_1_nv" xfId="55"/>
    <cellStyle name="_Rid_1_of" xfId="56"/>
    <cellStyle name="_Rid_1_oh" xfId="57"/>
    <cellStyle name="_Rid_1_ol" xfId="58"/>
    <cellStyle name="_Rid_1_os" xfId="59"/>
    <cellStyle name="_Rid_1_ov" xfId="60"/>
    <cellStyle name="_Rid_1_s0" xfId="61"/>
    <cellStyle name="_Rid_1_s1" xfId="62"/>
    <cellStyle name="_Rid_1_s10" xfId="63"/>
    <cellStyle name="_Rid_1_s11" xfId="64"/>
    <cellStyle name="_Rid_1_s12" xfId="65"/>
    <cellStyle name="_Rid_1_s13" xfId="66"/>
    <cellStyle name="_Rid_1_s2" xfId="67"/>
    <cellStyle name="_Rid_1_s3" xfId="68"/>
    <cellStyle name="_Rid_1_s4" xfId="69"/>
    <cellStyle name="_Rid_1_s5" xfId="70"/>
    <cellStyle name="_Rid_1_s6" xfId="71"/>
    <cellStyle name="_Rid_1_s7" xfId="72"/>
    <cellStyle name="_Rid_1_s8" xfId="73"/>
    <cellStyle name="_Rid_1_s9" xfId="74"/>
    <cellStyle name="_Rid_1_sf" xfId="75"/>
    <cellStyle name="_Rid_1_sg" xfId="76"/>
    <cellStyle name="_Rid_1_sh" xfId="77"/>
    <cellStyle name="_Rid_1_sk" xfId="78"/>
    <cellStyle name="_Rid_1_sl" xfId="79"/>
    <cellStyle name="_Rid_1_so" xfId="80"/>
    <cellStyle name="_Rid_1_sp" xfId="81"/>
    <cellStyle name="_Rid_1_ss" xfId="82"/>
    <cellStyle name="_Rid_1_sv" xfId="83"/>
    <cellStyle name="_Rid_1_ta" xfId="84"/>
    <cellStyle name="_Rid_1_ts" xfId="85"/>
    <cellStyle name="_Rid_1_xl" xfId="86"/>
    <cellStyle name="_Rid_1_xm" xfId="87"/>
    <cellStyle name="_Rid_1_xt" xfId="88"/>
    <cellStyle name="_Rid_1_xv" xfId="89"/>
    <cellStyle name="_Rid_2_al" xfId="90"/>
    <cellStyle name="_Rid_2_at" xfId="91"/>
    <cellStyle name="_Rid_2_cf" xfId="92"/>
    <cellStyle name="_Rid_2_cl" xfId="93"/>
    <cellStyle name="_Rid_2_cs" xfId="94"/>
    <cellStyle name="_Rid_2_ct" xfId="95"/>
    <cellStyle name="_Rid_2_cv" xfId="96"/>
    <cellStyle name="_Rid_2_dm" xfId="97"/>
    <cellStyle name="_Rid_2_dm_Non gaap PR" xfId="98"/>
    <cellStyle name="_Rid_2_dm_non-GAAP reconciliation operating" xfId="99"/>
    <cellStyle name="_Rid_2_dm_PF detailed Revenue" xfId="100"/>
    <cellStyle name="_Rid_2_dm_PF Non-GAAP ER to Vince" xfId="101"/>
    <cellStyle name="_Rid_2_dm_Press Release FS" xfId="102"/>
    <cellStyle name="_Rid_2_dm_Q2 2008 Board Book" xfId="103"/>
    <cellStyle name="_Rid_2_dm_Rider A" xfId="104"/>
    <cellStyle name="_Rid_2_fp" xfId="105"/>
    <cellStyle name="_Rid_2_ft" xfId="106"/>
    <cellStyle name="_Rid_2_hl" xfId="107"/>
    <cellStyle name="_Rid_2_hv" xfId="108"/>
    <cellStyle name="_Rid_2_hy" xfId="109"/>
    <cellStyle name="_Rid_2_hy_Non gaap PR" xfId="110"/>
    <cellStyle name="_Rid_2_hy_non-GAAP reconciliation operating" xfId="111"/>
    <cellStyle name="_Rid_2_hy_PF detailed Revenue" xfId="112"/>
    <cellStyle name="_Rid_2_hy_PF Non-GAAP ER to Vince" xfId="113"/>
    <cellStyle name="_Rid_2_hy_Press Release FS" xfId="114"/>
    <cellStyle name="_Rid_2_hy_Q2 2008 Board Book" xfId="115"/>
    <cellStyle name="_Rid_2_hy_Rider A" xfId="116"/>
    <cellStyle name="_Rid_2_if" xfId="117"/>
    <cellStyle name="_Rid_2_ih" xfId="118"/>
    <cellStyle name="_Rid_2_il" xfId="119"/>
    <cellStyle name="_Rid_2_is" xfId="120"/>
    <cellStyle name="_Rid_2_iv" xfId="121"/>
    <cellStyle name="_Rid_2_lg" xfId="122"/>
    <cellStyle name="_Rid_2_lm" xfId="123"/>
    <cellStyle name="_Rid_2_ls" xfId="124"/>
    <cellStyle name="_Rid_2_lt" xfId="125"/>
    <cellStyle name="_Rid_2_lx" xfId="126"/>
    <cellStyle name="_Rid_2_ml" xfId="127"/>
    <cellStyle name="_Rid_2_mv" xfId="128"/>
    <cellStyle name="_Rid_2_nl" xfId="129"/>
    <cellStyle name="_Rid_2_nv" xfId="130"/>
    <cellStyle name="_Rid_2_of" xfId="131"/>
    <cellStyle name="_Rid_2_oh" xfId="132"/>
    <cellStyle name="_Rid_2_ol" xfId="133"/>
    <cellStyle name="_Rid_2_os" xfId="134"/>
    <cellStyle name="_Rid_2_ov" xfId="135"/>
    <cellStyle name="_Rid_2_s0" xfId="136"/>
    <cellStyle name="_Rid_2_s1" xfId="137"/>
    <cellStyle name="_Rid_2_s10" xfId="138"/>
    <cellStyle name="_Rid_2_s11" xfId="139"/>
    <cellStyle name="_Rid_2_s12" xfId="140"/>
    <cellStyle name="_Rid_2_s2" xfId="141"/>
    <cellStyle name="_Rid_2_s3" xfId="142"/>
    <cellStyle name="_Rid_2_s4" xfId="143"/>
    <cellStyle name="_Rid_2_s5" xfId="144"/>
    <cellStyle name="_Rid_2_s6" xfId="145"/>
    <cellStyle name="_Rid_2_s7" xfId="146"/>
    <cellStyle name="_Rid_2_s8" xfId="147"/>
    <cellStyle name="_Rid_2_s9" xfId="148"/>
    <cellStyle name="_Rid_2_sf" xfId="149"/>
    <cellStyle name="_Rid_2_sg" xfId="150"/>
    <cellStyle name="_Rid_2_sh" xfId="151"/>
    <cellStyle name="_Rid_2_sk" xfId="152"/>
    <cellStyle name="_Rid_2_sl" xfId="153"/>
    <cellStyle name="_Rid_2_so" xfId="154"/>
    <cellStyle name="_Rid_2_sp" xfId="155"/>
    <cellStyle name="_Rid_2_ss" xfId="156"/>
    <cellStyle name="_Rid_2_sv" xfId="157"/>
    <cellStyle name="_Rid_2_ta" xfId="158"/>
    <cellStyle name="_Rid_2_ts" xfId="159"/>
    <cellStyle name="_Rid_2_xl" xfId="160"/>
    <cellStyle name="_Rid_2_xm" xfId="161"/>
    <cellStyle name="_Rid_2_xt" xfId="162"/>
    <cellStyle name="_Rid_2_xv" xfId="163"/>
    <cellStyle name="_Rid_3_al" xfId="164"/>
    <cellStyle name="_Rid_3_at" xfId="165"/>
    <cellStyle name="_Rid_3_cf" xfId="166"/>
    <cellStyle name="_Rid_3_cl" xfId="167"/>
    <cellStyle name="_Rid_3_cs" xfId="168"/>
    <cellStyle name="_Rid_3_ct" xfId="169"/>
    <cellStyle name="_Rid_3_cv" xfId="170"/>
    <cellStyle name="_Rid_3_dm" xfId="171"/>
    <cellStyle name="_Rid_3_dm_Non gaap PR" xfId="172"/>
    <cellStyle name="_Rid_3_dm_non-GAAP reconciliation operating" xfId="173"/>
    <cellStyle name="_Rid_3_dm_PF detailed Revenue" xfId="174"/>
    <cellStyle name="_Rid_3_dm_PF Non-GAAP ER to Vince" xfId="175"/>
    <cellStyle name="_Rid_3_dm_Press Release FS" xfId="176"/>
    <cellStyle name="_Rid_3_dm_Q2 2008 Board Book" xfId="177"/>
    <cellStyle name="_Rid_3_dm_Rider A" xfId="178"/>
    <cellStyle name="_Rid_3_fp" xfId="179"/>
    <cellStyle name="_Rid_3_ft" xfId="180"/>
    <cellStyle name="_Rid_3_hl" xfId="181"/>
    <cellStyle name="_Rid_3_hv" xfId="182"/>
    <cellStyle name="_Rid_3_hy" xfId="183"/>
    <cellStyle name="_Rid_3_hy_Non gaap PR" xfId="184"/>
    <cellStyle name="_Rid_3_hy_non-GAAP reconciliation operating" xfId="185"/>
    <cellStyle name="_Rid_3_hy_PF detailed Revenue" xfId="186"/>
    <cellStyle name="_Rid_3_hy_PF Non-GAAP ER to Vince" xfId="187"/>
    <cellStyle name="_Rid_3_hy_Press Release FS" xfId="188"/>
    <cellStyle name="_Rid_3_hy_Q2 2008 Board Book" xfId="189"/>
    <cellStyle name="_Rid_3_hy_Rider A" xfId="190"/>
    <cellStyle name="_Rid_3_if" xfId="191"/>
    <cellStyle name="_Rid_3_ih" xfId="192"/>
    <cellStyle name="_Rid_3_il" xfId="193"/>
    <cellStyle name="_Rid_3_is" xfId="194"/>
    <cellStyle name="_Rid_3_iv" xfId="195"/>
    <cellStyle name="_Rid_3_lg" xfId="196"/>
    <cellStyle name="_Rid_3_lm" xfId="197"/>
    <cellStyle name="_Rid_3_ls" xfId="198"/>
    <cellStyle name="_Rid_3_lt" xfId="199"/>
    <cellStyle name="_Rid_3_lx" xfId="200"/>
    <cellStyle name="_Rid_3_ml" xfId="201"/>
    <cellStyle name="_Rid_3_mv" xfId="202"/>
    <cellStyle name="_Rid_3_nl" xfId="203"/>
    <cellStyle name="_Rid_3_nv" xfId="204"/>
    <cellStyle name="_Rid_3_of" xfId="205"/>
    <cellStyle name="_Rid_3_oh" xfId="206"/>
    <cellStyle name="_Rid_3_ol" xfId="207"/>
    <cellStyle name="_Rid_3_os" xfId="208"/>
    <cellStyle name="_Rid_3_ov" xfId="209"/>
    <cellStyle name="_Rid_3_s0" xfId="210"/>
    <cellStyle name="_Rid_3_s1" xfId="211"/>
    <cellStyle name="_Rid_3_s10" xfId="212"/>
    <cellStyle name="_Rid_3_s11" xfId="213"/>
    <cellStyle name="_Rid_3_s12" xfId="214"/>
    <cellStyle name="_Rid_3_s13" xfId="215"/>
    <cellStyle name="_Rid_3_s14" xfId="216"/>
    <cellStyle name="_Rid_3_s15" xfId="217"/>
    <cellStyle name="_Rid_3_s16" xfId="218"/>
    <cellStyle name="_Rid_3_s17" xfId="219"/>
    <cellStyle name="_Rid_3_s18" xfId="220"/>
    <cellStyle name="_Rid_3_s19" xfId="221"/>
    <cellStyle name="_Rid_3_s2" xfId="222"/>
    <cellStyle name="_Rid_3_s20" xfId="223"/>
    <cellStyle name="_Rid_3_s21" xfId="224"/>
    <cellStyle name="_Rid_3_s22" xfId="225"/>
    <cellStyle name="_Rid_3_s23" xfId="226"/>
    <cellStyle name="_Rid_3_s24" xfId="227"/>
    <cellStyle name="_Rid_3_s3" xfId="228"/>
    <cellStyle name="_Rid_3_s4" xfId="229"/>
    <cellStyle name="_Rid_3_s5" xfId="230"/>
    <cellStyle name="_Rid_3_s6" xfId="231"/>
    <cellStyle name="_Rid_3_s7" xfId="232"/>
    <cellStyle name="_Rid_3_s8" xfId="233"/>
    <cellStyle name="_Rid_3_s9" xfId="234"/>
    <cellStyle name="_Rid_3_sf" xfId="235"/>
    <cellStyle name="_Rid_3_sg" xfId="236"/>
    <cellStyle name="_Rid_3_sh" xfId="237"/>
    <cellStyle name="_Rid_3_sk" xfId="238"/>
    <cellStyle name="_Rid_3_sl" xfId="239"/>
    <cellStyle name="_Rid_3_so" xfId="240"/>
    <cellStyle name="_Rid_3_sp" xfId="241"/>
    <cellStyle name="_Rid_3_ss" xfId="242"/>
    <cellStyle name="_Rid_3_sv" xfId="243"/>
    <cellStyle name="_Rid_3_ta" xfId="244"/>
    <cellStyle name="_Rid_3_ts" xfId="245"/>
    <cellStyle name="_Rid_3_xl" xfId="246"/>
    <cellStyle name="_Rid_3_xm" xfId="247"/>
    <cellStyle name="_Rid_3_xt" xfId="248"/>
    <cellStyle name="_Rid_3_xv" xfId="249"/>
    <cellStyle name="20% - Accent1 2" xfId="270"/>
    <cellStyle name="20% - Accent2 2" xfId="271"/>
    <cellStyle name="20% - Accent3 2" xfId="272"/>
    <cellStyle name="20% - Accent4 2" xfId="273"/>
    <cellStyle name="20% - Accent5 2" xfId="274"/>
    <cellStyle name="20% - Accent6 2" xfId="275"/>
    <cellStyle name="40% - Accent1 2" xfId="276"/>
    <cellStyle name="40% - Accent2 2" xfId="277"/>
    <cellStyle name="40% - Accent3 2" xfId="278"/>
    <cellStyle name="40% - Accent4 2" xfId="279"/>
    <cellStyle name="40% - Accent5 2" xfId="280"/>
    <cellStyle name="40% - Accent6 2" xfId="281"/>
    <cellStyle name="60% - Accent1 2" xfId="282"/>
    <cellStyle name="60% - Accent2 2" xfId="283"/>
    <cellStyle name="60% - Accent3 2" xfId="284"/>
    <cellStyle name="60% - Accent4 2" xfId="285"/>
    <cellStyle name="60% - Accent5 2" xfId="286"/>
    <cellStyle name="60% - Accent6 2" xfId="287"/>
    <cellStyle name="Accent1 2" xfId="288"/>
    <cellStyle name="Accent2 2" xfId="289"/>
    <cellStyle name="Accent3 2" xfId="290"/>
    <cellStyle name="Accent4 2" xfId="291"/>
    <cellStyle name="Accent5 2" xfId="292"/>
    <cellStyle name="Accent6 2" xfId="293"/>
    <cellStyle name="Bad 2" xfId="294"/>
    <cellStyle name="Calculation 2" xfId="295"/>
    <cellStyle name="Check Cell 2" xfId="296"/>
    <cellStyle name="Comma" xfId="311" builtinId="3"/>
    <cellStyle name="Comma 2" xfId="2"/>
    <cellStyle name="Comma 2 2" xfId="250"/>
    <cellStyle name="Comma 2 3" xfId="317"/>
    <cellStyle name="Comma 2 4" xfId="318"/>
    <cellStyle name="Comma 3" xfId="251"/>
    <cellStyle name="Comma 3 2" xfId="319"/>
    <cellStyle name="Comma 3 2 2" xfId="320"/>
    <cellStyle name="Comma 3 3" xfId="321"/>
    <cellStyle name="Comma 3 4" xfId="322"/>
    <cellStyle name="Comma 3 5" xfId="323"/>
    <cellStyle name="Comma 4" xfId="252"/>
    <cellStyle name="Comma 4 2" xfId="324"/>
    <cellStyle name="Comma 4 3" xfId="325"/>
    <cellStyle name="Comma 5" xfId="326"/>
    <cellStyle name="Currency" xfId="314" builtinId="4"/>
    <cellStyle name="Currency 2" xfId="253"/>
    <cellStyle name="Currency 2 2" xfId="3"/>
    <cellStyle name="Currency 3" xfId="254"/>
    <cellStyle name="Explanatory Text 2" xfId="297"/>
    <cellStyle name="Good 2" xfId="298"/>
    <cellStyle name="Heading 1 2" xfId="299"/>
    <cellStyle name="Heading 2 2" xfId="300"/>
    <cellStyle name="Heading 3 2" xfId="301"/>
    <cellStyle name="Heading 4 2" xfId="302"/>
    <cellStyle name="Input 2" xfId="303"/>
    <cellStyle name="Linked Cell 2" xfId="304"/>
    <cellStyle name="Neutral 2" xfId="305"/>
    <cellStyle name="Normal" xfId="0" builtinId="0"/>
    <cellStyle name="Normal 2" xfId="255"/>
    <cellStyle name="Normal 2 2" xfId="327"/>
    <cellStyle name="Normal 2 3" xfId="328"/>
    <cellStyle name="Normal 3" xfId="256"/>
    <cellStyle name="Normal 3 2" xfId="329"/>
    <cellStyle name="Normal 3 3" xfId="330"/>
    <cellStyle name="Normal 4" xfId="331"/>
    <cellStyle name="Normal 5" xfId="332"/>
    <cellStyle name="Normal_boardpackage" xfId="267"/>
    <cellStyle name="Normal_Financial Report-Jun 30 2006 - FAS115" xfId="1"/>
    <cellStyle name="Normal_NonGAAP1" xfId="268"/>
    <cellStyle name="Normal_NonGAAP1_Press Release Stats (4) 2" xfId="312"/>
    <cellStyle name="Normal_Press Release Stats (4)" xfId="313"/>
    <cellStyle name="Note 2" xfId="306"/>
    <cellStyle name="Output 2" xfId="307"/>
    <cellStyle name="Percent" xfId="334" builtinId="5"/>
    <cellStyle name="Percent 2" xfId="257"/>
    <cellStyle name="Percent 2 2" xfId="258"/>
    <cellStyle name="Percent 3" xfId="259"/>
    <cellStyle name="Percent 3 2" xfId="269"/>
    <cellStyle name="Percent 4" xfId="333"/>
    <cellStyle name="PSChar" xfId="260"/>
    <cellStyle name="PSDate" xfId="261"/>
    <cellStyle name="PSDec" xfId="262"/>
    <cellStyle name="PSDetail" xfId="263"/>
    <cellStyle name="PSHeading" xfId="264"/>
    <cellStyle name="PSInt" xfId="265"/>
    <cellStyle name="PSSpacer" xfId="266"/>
    <cellStyle name="Title 2" xfId="308"/>
    <cellStyle name="Total 2" xfId="309"/>
    <cellStyle name="Warning Text 2" xfId="3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2</xdr:rowOff>
    </xdr:from>
    <xdr:to>
      <xdr:col>8</xdr:col>
      <xdr:colOff>0</xdr:colOff>
      <xdr:row>58</xdr:row>
      <xdr:rowOff>32658</xdr:rowOff>
    </xdr:to>
    <xdr:sp macro="" textlink="">
      <xdr:nvSpPr>
        <xdr:cNvPr id="932" name="TextBox 931"/>
        <xdr:cNvSpPr txBox="1"/>
      </xdr:nvSpPr>
      <xdr:spPr>
        <a:xfrm>
          <a:off x="0" y="5987145"/>
          <a:ext cx="10559143" cy="36684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(1) Refer to the non-GAAP information section of the earnings release for further discussion of why we consider amortization expense of acquired intangible assets to be a non-GAAP adjustment.  </a:t>
          </a:r>
        </a:p>
        <a:p>
          <a:endParaRPr lang="en-US"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(2) For the three months ended September 30, 2017, merger and strategic initiatives expense is primarily</a:t>
          </a:r>
          <a:r>
            <a:rPr lang="en-US"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a:t>
          </a:r>
          <a:r>
            <a:rPr lang="en-US"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related to our </a:t>
          </a:r>
          <a:r>
            <a:rPr lang="en-US" sz="1000" b="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acquisitions of eVestment, Inc and Sybenetix as well as costs associated with the potential strategic alternatives for our Public Relations and Digital Media businesses within our Corporate Solutions business</a:t>
          </a:r>
          <a:r>
            <a:rPr lang="en-US"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For the three months ended June 30, 2017 and September 30, 2016, merger and strategic initiatives expense primarily related to our acquisition of</a:t>
          </a:r>
          <a:r>
            <a:rPr lang="en-US"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International Securities Exchange, or ISE.  </a:t>
          </a:r>
          <a:r>
            <a:rPr lang="en-US"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Refer to the non-GAAP information section of the earnings release for further discussion on why we consider merger and strategic initiatives expense to be a non-GAAP adjustment.  </a:t>
          </a:r>
        </a:p>
        <a:p>
          <a:endParaRPr lang="en-US"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(3) During the three months ended June 30, 2017, in connection with the early extinguishment of our 5.25% senior unsecured notes issued in December 2010 and the $300 million repayment on our</a:t>
          </a:r>
          <a:r>
            <a:rPr lang="en-US"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$400 million senior unsecured term loan facility due November 25, 2019, </a:t>
          </a:r>
          <a:r>
            <a:rPr lang="en-US"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we recorded a </a:t>
          </a:r>
          <a:r>
            <a:rPr lang="en-US" sz="1000" b="0" i="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charge of $10 million primarily related to a premium paid for early redemption.  </a:t>
          </a:r>
          <a:endParaRPr lang="en-US"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endParaRPr lang="en-US"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(4) </a:t>
          </a:r>
          <a:r>
            <a:rPr lang="en-US"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For the three months ended June 30, 2017, o</a:t>
          </a:r>
          <a:r>
            <a:rPr lang="en-US"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ther charge relates to wind down costs associated with an equity method investment that was previously written off, which is included in net income from unconsolidated investees in the Condensed Consolidated Statements of Income.</a:t>
          </a:r>
        </a:p>
        <a:p>
          <a:pPr marL="0" marR="0" indent="0" defTabSz="914400" eaLnBrk="1" fontAlgn="auto" latinLnBrk="0" hangingPunct="1">
            <a:lnSpc>
              <a:spcPct val="100000"/>
            </a:lnSpc>
            <a:spcBef>
              <a:spcPts val="0"/>
            </a:spcBef>
            <a:spcAft>
              <a:spcPts val="0"/>
            </a:spcAft>
            <a:buClrTx/>
            <a:buSzTx/>
            <a:buFontTx/>
            <a:buNone/>
            <a:tabLst/>
            <a:defRPr/>
          </a:pPr>
          <a:endParaRPr lang="en-US"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(5) For the three months ended September 30, 2017, June 30, 2017, and September 30, 2016, the non-GAAP adjustment to the income tax provision primarily reflects the tax impact of each non-GAAP adjustment. In addition, the non-GAAP adjustment to the income tax provision reflects the recognition of previously unrecognized tax benefits associated with positions taken in prior years of </a:t>
          </a:r>
          <a:r>
            <a:rPr lang="en-US" sz="1100">
              <a:solidFill>
                <a:sysClr val="windowText" lastClr="000000"/>
              </a:solidFill>
              <a:effectLst/>
              <a:latin typeface="+mn-lt"/>
              <a:ea typeface="+mn-ea"/>
              <a:cs typeface="+mn-cs"/>
            </a:rPr>
            <a:t>$8 million for the three months ended September 30, 2017 and </a:t>
          </a:r>
          <a:r>
            <a:rPr lang="en-US"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$4 million</a:t>
          </a:r>
          <a:r>
            <a:rPr lang="en-US"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a:t>
          </a:r>
          <a:r>
            <a:rPr lang="en-US"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for the three months ended June 30, 2017.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30</xdr:row>
      <xdr:rowOff>161364</xdr:rowOff>
    </xdr:from>
    <xdr:to>
      <xdr:col>8</xdr:col>
      <xdr:colOff>0</xdr:colOff>
      <xdr:row>53</xdr:row>
      <xdr:rowOff>80683</xdr:rowOff>
    </xdr:to>
    <xdr:sp macro="" textlink="">
      <xdr:nvSpPr>
        <xdr:cNvPr id="1346" name="TextBox 1345"/>
        <xdr:cNvSpPr txBox="1"/>
      </xdr:nvSpPr>
      <xdr:spPr>
        <a:xfrm>
          <a:off x="0" y="5127811"/>
          <a:ext cx="8982635" cy="3325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(1) Refer to the non-GAAP information section of the earnings release for further discussion of why we consider amortization expense of acquired intangible assets to be a non-GAAP adjustment.  </a:t>
          </a:r>
        </a:p>
        <a:p>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(2) For the three months ended September 30, 2017, merger and strategic initiatives expense is primarily related to our acquisitions of eVestment, Inc and Sybenetix as well as costs associated with the potential strategic alternatives for our Public Relations and Digital Media businesses within our Corporate Solutions business. For the three months ended June 30, 2017 and September 30, 2016, merger and strategic initiatives expense primarily related to our acquisition of</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ISE.  Refer to the non-GAAP information section of the earnings release for further discussion on why we consider merger and strategic initiatives expense to be a non-GAAP adjustment.  </a:t>
          </a:r>
        </a:p>
        <a:p>
          <a:pPr eaLnBrk="1" fontAlgn="auto" latinLnBrk="0" hangingPunct="1"/>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eaLnBrk="1" fontAlgn="auto" latinLnBrk="0" hangingPunct="1"/>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(3) During the three months ended June 30, 2017, in connection with the early extinguishment of our 5.25% senior unsecured notes issued in December 2010 and the $300 million repayment on our</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$400 million senior unsecured term loan facility due November 25, 2019,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we recorded a charge </a:t>
          </a:r>
          <a:r>
            <a:rPr lang="en-US" sz="1000" b="0" i="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of $10 million primarily related to a premium paid for early redemption.  </a:t>
          </a:r>
          <a:endParaRPr lang="en-US" sz="1000">
            <a:effectLst/>
            <a:latin typeface="Verdana" panose="020B0604030504040204" pitchFamily="34" charset="0"/>
            <a:ea typeface="Verdana" panose="020B0604030504040204" pitchFamily="34" charset="0"/>
            <a:cs typeface="Verdana" panose="020B0604030504040204" pitchFamily="34" charset="0"/>
          </a:endParaRPr>
        </a:p>
        <a:p>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eaLnBrk="1" fontAlgn="auto" latinLnBrk="0" hangingPunct="1"/>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(4) U.S. GAAP operating margin equals U.S.</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GAAP operating income divided by total revenues less transaction-based expenses.</a:t>
          </a:r>
          <a:endParaRPr lang="en-US" sz="1000">
            <a:effectLst/>
            <a:latin typeface="Verdana" panose="020B0604030504040204" pitchFamily="34" charset="0"/>
            <a:ea typeface="Verdana" panose="020B0604030504040204" pitchFamily="34" charset="0"/>
            <a:cs typeface="Verdana" panose="020B0604030504040204" pitchFamily="34" charset="0"/>
          </a:endParaRPr>
        </a:p>
        <a:p>
          <a:pPr eaLnBrk="1" fontAlgn="auto" latinLnBrk="0" hangingPunct="1"/>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eaLnBrk="1" fontAlgn="auto" latinLnBrk="0" hangingPunct="1"/>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(5) Non-GAAP operating margin equals non-GAAP operating income divided by total revenues less transaction-based expenses.</a:t>
          </a:r>
          <a:endParaRPr lang="en-US" sz="1000">
            <a:effectLst/>
            <a:latin typeface="Verdana" panose="020B0604030504040204" pitchFamily="34" charset="0"/>
            <a:ea typeface="Verdana" panose="020B0604030504040204" pitchFamily="34" charset="0"/>
            <a:cs typeface="Verdana" panose="020B0604030504040204" pitchFamily="34" charset="0"/>
          </a:endParaRPr>
        </a:p>
        <a:p>
          <a:endParaRPr lang="en-US" sz="100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2</xdr:rowOff>
    </xdr:from>
    <xdr:to>
      <xdr:col>8</xdr:col>
      <xdr:colOff>0</xdr:colOff>
      <xdr:row>39</xdr:row>
      <xdr:rowOff>0</xdr:rowOff>
    </xdr:to>
    <xdr:sp macro="" textlink="">
      <xdr:nvSpPr>
        <xdr:cNvPr id="610" name="TextBox 609"/>
        <xdr:cNvSpPr txBox="1"/>
      </xdr:nvSpPr>
      <xdr:spPr>
        <a:xfrm>
          <a:off x="0" y="4258735"/>
          <a:ext cx="8534400" cy="241299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(1) Refer to the non-GAAP information section of the earnings release for further discussion of why we consider amortization expense of acquired intangible assets to be a non-GAAP adjustment.  </a:t>
          </a:r>
          <a:endParaRPr lang="en-US" sz="1000">
            <a:effectLst/>
            <a:latin typeface="Verdana" panose="020B0604030504040204" pitchFamily="34" charset="0"/>
            <a:ea typeface="Verdana" panose="020B0604030504040204" pitchFamily="34" charset="0"/>
            <a:cs typeface="Verdana" panose="020B0604030504040204" pitchFamily="34" charset="0"/>
          </a:endParaRPr>
        </a:p>
        <a:p>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(2) For the three months ended September 30, 2017, merger and strategic initiatives expense is primarily related to our acquisitions of eVestment, Inc and Sybenetix as well as costs associated with the potential strategic alternatives for our Public Relations and Digital Media businesses within our Corporate Solutions business. For the three months ended June 30, 2017 and September 30, 2016, merger and strategic initiatives expense primarily related to our acquisition of ISE.  Refer to the non-GAAP information section of the earnings release for further discussion on why we consider merger and strategic initiatives expense to be a non-GAAP adjustment.  </a:t>
          </a:r>
        </a:p>
        <a:p>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(3)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During the three months ended June 30, 2017, in connection with the early extinguishment of our 5.25% senior unsecured notes issued in December 2010 and the $300 million repayment on our</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$400 million senior unsecured term loan facility due November 25, 2019,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we recorded a </a:t>
          </a:r>
          <a:r>
            <a:rPr lang="en-US" sz="1000" b="0" i="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charge of $10 million primarily related to a premium paid for early redemption.    </a:t>
          </a:r>
        </a:p>
        <a:p>
          <a:endParaRPr lang="en-US" sz="1000" b="0" i="0" baseline="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67</xdr:row>
      <xdr:rowOff>1</xdr:rowOff>
    </xdr:from>
    <xdr:ext cx="9728200" cy="1701799"/>
    <xdr:sp macro="" textlink="">
      <xdr:nvSpPr>
        <xdr:cNvPr id="176" name="Text Box 1"/>
        <xdr:cNvSpPr txBox="1">
          <a:spLocks noChangeArrowheads="1"/>
        </xdr:cNvSpPr>
      </xdr:nvSpPr>
      <xdr:spPr bwMode="auto">
        <a:xfrm>
          <a:off x="76200" y="11684001"/>
          <a:ext cx="9728200" cy="1701799"/>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Verdana" pitchFamily="34" charset="0"/>
            </a:rPr>
            <a:t>(1) Includes Finnish option contracts traded on EUREX Group.</a:t>
          </a:r>
        </a:p>
        <a:p>
          <a:pPr algn="l" rtl="0">
            <a:defRPr sz="1000"/>
          </a:pPr>
          <a:r>
            <a:rPr lang="en-US" sz="800" b="0" i="0" u="none" strike="noStrike" baseline="0">
              <a:solidFill>
                <a:srgbClr val="000000"/>
              </a:solidFill>
              <a:latin typeface="Verdana" pitchFamily="34" charset="0"/>
            </a:rPr>
            <a:t>(2) Includes transactions executed on The Nasdaq Stock Market's, Nasdaq BX's and Nasdaq PSX's systems plus trades reported through the Financial Industry Regulatory Authority/Nasdaq Trade Reporting Facility.  </a:t>
          </a:r>
        </a:p>
        <a:p>
          <a:pPr algn="l" rtl="0">
            <a:defRPr sz="1000"/>
          </a:pPr>
          <a:r>
            <a:rPr lang="en-US" sz="800" b="0" i="0" u="none" strike="noStrike" baseline="0">
              <a:solidFill>
                <a:srgbClr val="000000"/>
              </a:solidFill>
              <a:latin typeface="Verdana" pitchFamily="34" charset="0"/>
            </a:rPr>
            <a:t>(3) Transactions executed on Nasdaq Commodities or OTC and reported for clearing to Nasdaq Commodities measured by Terawatt hours (TWh).</a:t>
          </a:r>
        </a:p>
        <a:p>
          <a:pPr algn="l" rtl="0">
            <a:defRPr sz="1000"/>
          </a:pPr>
          <a:r>
            <a:rPr lang="en-US" sz="800" b="0" i="0" u="none" strike="noStrike" baseline="0">
              <a:solidFill>
                <a:srgbClr val="000000"/>
              </a:solidFill>
              <a:latin typeface="Verdana" pitchFamily="34" charset="0"/>
            </a:rPr>
            <a:t>(4) New listings include IPOs, including those completed on a best efforts basis, issuers that switched from other listing venues, closed-end funds and separately listed exchange traded products, or ETPs.</a:t>
          </a:r>
        </a:p>
        <a:p>
          <a:pPr algn="l" rtl="0">
            <a:defRPr sz="1000"/>
          </a:pPr>
          <a:r>
            <a:rPr lang="en-US" sz="800" b="0" i="0" u="none" strike="noStrike" baseline="0">
              <a:solidFill>
                <a:srgbClr val="000000"/>
              </a:solidFill>
              <a:latin typeface="Verdana" pitchFamily="34" charset="0"/>
            </a:rPr>
            <a:t>(5) New listings include IPOs and represent companies listed on the Nasdaq Nordic and Nasdaq Baltic exchanges and companies on the alternative markets of Nasdaq First North.</a:t>
          </a:r>
        </a:p>
        <a:p>
          <a:pPr algn="l" rtl="0">
            <a:defRPr sz="1000"/>
          </a:pPr>
          <a:r>
            <a:rPr lang="en-US" sz="800" b="0" i="0" u="none" strike="noStrike" baseline="0">
              <a:solidFill>
                <a:sysClr val="windowText" lastClr="000000"/>
              </a:solidFill>
              <a:latin typeface="Verdana" pitchFamily="34" charset="0"/>
            </a:rPr>
            <a:t>(6) Number of total listings on Nasdaq at period end, including</a:t>
          </a:r>
          <a:r>
            <a:rPr lang="en-US" sz="800" b="0" i="0" u="none" strike="noStrike" baseline="0">
              <a:solidFill>
                <a:srgbClr val="FF0000"/>
              </a:solidFill>
              <a:latin typeface="Verdana" pitchFamily="34" charset="0"/>
            </a:rPr>
            <a:t> </a:t>
          </a:r>
          <a:r>
            <a:rPr lang="en-US" sz="800" b="0" i="0" u="none" strike="noStrike" baseline="0">
              <a:solidFill>
                <a:sysClr val="windowText" lastClr="000000"/>
              </a:solidFill>
              <a:latin typeface="Verdana" pitchFamily="34" charset="0"/>
            </a:rPr>
            <a:t>362 separately listed ETPs at September 30, 2017, 345 at June 30, 2017 and 295 at September 30, 2016.</a:t>
          </a:r>
        </a:p>
        <a:p>
          <a:pPr algn="l" rtl="0">
            <a:defRPr sz="1000"/>
          </a:pPr>
          <a:r>
            <a:rPr lang="en-US" sz="800" b="0" i="0" u="none" strike="noStrike" baseline="0">
              <a:solidFill>
                <a:srgbClr val="000000"/>
              </a:solidFill>
              <a:latin typeface="Verdana" pitchFamily="34" charset="0"/>
            </a:rPr>
            <a:t>(7) Represents companies listed on the Nasdaq Nordic and Nasdaq Baltic exchanges and companies on the alternative markets of Nasdaq First North at period end.</a:t>
          </a:r>
        </a:p>
        <a:p>
          <a:pPr algn="l" rtl="0">
            <a:defRPr sz="1000"/>
          </a:pPr>
          <a:r>
            <a:rPr lang="en-US" sz="800" b="0" i="0" u="none" strike="noStrike" baseline="0">
              <a:solidFill>
                <a:srgbClr val="000000"/>
              </a:solidFill>
              <a:latin typeface="Verdana" pitchFamily="34" charset="0"/>
            </a:rPr>
            <a:t>(8) Total contract value of orders signed during the period. </a:t>
          </a:r>
        </a:p>
        <a:p>
          <a:pPr algn="l" rtl="0">
            <a:defRPr sz="1000"/>
          </a:pPr>
          <a:r>
            <a:rPr lang="en-US" sz="800" b="0" i="0" u="none" strike="noStrike" baseline="0">
              <a:solidFill>
                <a:srgbClr val="000000"/>
              </a:solidFill>
              <a:latin typeface="Verdana" pitchFamily="34" charset="0"/>
            </a:rPr>
            <a:t>(9) Represents total contract value of orders signed that are yet to be recognized as revenue. </a:t>
          </a:r>
        </a:p>
        <a:p>
          <a:pPr algn="l" rtl="0">
            <a:defRPr sz="1000"/>
          </a:pPr>
          <a:endParaRPr lang="en-US" sz="800" b="0" i="0" u="none" strike="noStrike" baseline="0">
            <a:solidFill>
              <a:srgbClr val="000000"/>
            </a:solidFill>
            <a:latin typeface="Verdana"/>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WINNT\Profiles\salernoj\Local%20Settings\Temporary%20Internet%20Files\OLKC\0702%20NB%20&amp;%20Seg%20only%20resul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WINNT\Profiles\salernoj\Local%20Settings\Temporary%20Internet%20Files\OLKC\0702%20NB%20&amp;%20Seg%20only%20resul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WINDOWS\TEMP\Consol%20Income%20Stm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WINDOWS\TEMP\Consol%20Income%20Stm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1stQTRFCST\1Q01FC%20TechSvcs67000RE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1stQTRFCST\1Q01FC%20TechSvcs67000RE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1stQTRFCST\1Q01FC%20TechSvcs67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1stQTRFCST\1Q01FC%20TechSvcs67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to Lega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to Lega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Income Stmt"/>
      <sheetName val="Consol%20Income%20Stmt.xls"/>
      <sheetName val="Consol Income Stmt.xls"/>
      <sheetName val="\WINNT\Profiles\palmierv\Local "/>
    </sheetNames>
    <definedNames>
      <definedName name="Chart_Label_Update"/>
    </defined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63"/>
  <sheetViews>
    <sheetView showGridLines="0" tabSelected="1" zoomScale="80" zoomScaleNormal="80" zoomScaleSheetLayoutView="100" workbookViewId="0">
      <pane xSplit="1" ySplit="8" topLeftCell="B39" activePane="bottomRight" state="frozen"/>
      <selection activeCell="E20" sqref="E20"/>
      <selection pane="topRight" activeCell="E20" sqref="E20"/>
      <selection pane="bottomLeft" activeCell="E20" sqref="E20"/>
      <selection pane="bottomRight" activeCell="A71" sqref="A71:A73"/>
    </sheetView>
  </sheetViews>
  <sheetFormatPr defaultColWidth="11.33203125" defaultRowHeight="12.6"/>
  <cols>
    <col min="1" max="1" width="68.5546875" style="16" customWidth="1"/>
    <col min="2" max="2" width="17.6640625" style="141" customWidth="1"/>
    <col min="3" max="3" width="2.6640625" style="11" customWidth="1"/>
    <col min="4" max="4" width="18.6640625" style="11" customWidth="1"/>
    <col min="5" max="5" width="2.6640625" style="11" customWidth="1"/>
    <col min="6" max="6" width="17.6640625" style="11" customWidth="1"/>
    <col min="7" max="218" width="11.33203125" style="16"/>
    <col min="219" max="219" width="61.5546875" style="16" customWidth="1"/>
    <col min="220" max="220" width="2.5546875" style="16" customWidth="1"/>
    <col min="221" max="221" width="13.6640625" style="16" bestFit="1" customWidth="1"/>
    <col min="222" max="222" width="1.6640625" style="16" customWidth="1"/>
    <col min="223" max="223" width="14.44140625" style="16" bestFit="1" customWidth="1"/>
    <col min="224" max="224" width="1.44140625" style="16" customWidth="1"/>
    <col min="225" max="225" width="14.44140625" style="16" bestFit="1" customWidth="1"/>
    <col min="226" max="226" width="1.6640625" style="16" customWidth="1"/>
    <col min="227" max="227" width="13.6640625" style="16" bestFit="1" customWidth="1"/>
    <col min="228" max="228" width="1.6640625" style="16" customWidth="1"/>
    <col min="229" max="229" width="13" style="16" bestFit="1" customWidth="1"/>
    <col min="230" max="474" width="11.33203125" style="16"/>
    <col min="475" max="475" width="61.5546875" style="16" customWidth="1"/>
    <col min="476" max="476" width="2.5546875" style="16" customWidth="1"/>
    <col min="477" max="477" width="13.6640625" style="16" bestFit="1" customWidth="1"/>
    <col min="478" max="478" width="1.6640625" style="16" customWidth="1"/>
    <col min="479" max="479" width="14.44140625" style="16" bestFit="1" customWidth="1"/>
    <col min="480" max="480" width="1.44140625" style="16" customWidth="1"/>
    <col min="481" max="481" width="14.44140625" style="16" bestFit="1" customWidth="1"/>
    <col min="482" max="482" width="1.6640625" style="16" customWidth="1"/>
    <col min="483" max="483" width="13.6640625" style="16" bestFit="1" customWidth="1"/>
    <col min="484" max="484" width="1.6640625" style="16" customWidth="1"/>
    <col min="485" max="485" width="13" style="16" bestFit="1" customWidth="1"/>
    <col min="486" max="730" width="11.33203125" style="16"/>
    <col min="731" max="731" width="61.5546875" style="16" customWidth="1"/>
    <col min="732" max="732" width="2.5546875" style="16" customWidth="1"/>
    <col min="733" max="733" width="13.6640625" style="16" bestFit="1" customWidth="1"/>
    <col min="734" max="734" width="1.6640625" style="16" customWidth="1"/>
    <col min="735" max="735" width="14.44140625" style="16" bestFit="1" customWidth="1"/>
    <col min="736" max="736" width="1.44140625" style="16" customWidth="1"/>
    <col min="737" max="737" width="14.44140625" style="16" bestFit="1" customWidth="1"/>
    <col min="738" max="738" width="1.6640625" style="16" customWidth="1"/>
    <col min="739" max="739" width="13.6640625" style="16" bestFit="1" customWidth="1"/>
    <col min="740" max="740" width="1.6640625" style="16" customWidth="1"/>
    <col min="741" max="741" width="13" style="16" bestFit="1" customWidth="1"/>
    <col min="742" max="986" width="11.33203125" style="16"/>
    <col min="987" max="987" width="61.5546875" style="16" customWidth="1"/>
    <col min="988" max="988" width="2.5546875" style="16" customWidth="1"/>
    <col min="989" max="989" width="13.6640625" style="16" bestFit="1" customWidth="1"/>
    <col min="990" max="990" width="1.6640625" style="16" customWidth="1"/>
    <col min="991" max="991" width="14.44140625" style="16" bestFit="1" customWidth="1"/>
    <col min="992" max="992" width="1.44140625" style="16" customWidth="1"/>
    <col min="993" max="993" width="14.44140625" style="16" bestFit="1" customWidth="1"/>
    <col min="994" max="994" width="1.6640625" style="16" customWidth="1"/>
    <col min="995" max="995" width="13.6640625" style="16" bestFit="1" customWidth="1"/>
    <col min="996" max="996" width="1.6640625" style="16" customWidth="1"/>
    <col min="997" max="997" width="13" style="16" bestFit="1" customWidth="1"/>
    <col min="998" max="1242" width="11.33203125" style="16"/>
    <col min="1243" max="1243" width="61.5546875" style="16" customWidth="1"/>
    <col min="1244" max="1244" width="2.5546875" style="16" customWidth="1"/>
    <col min="1245" max="1245" width="13.6640625" style="16" bestFit="1" customWidth="1"/>
    <col min="1246" max="1246" width="1.6640625" style="16" customWidth="1"/>
    <col min="1247" max="1247" width="14.44140625" style="16" bestFit="1" customWidth="1"/>
    <col min="1248" max="1248" width="1.44140625" style="16" customWidth="1"/>
    <col min="1249" max="1249" width="14.44140625" style="16" bestFit="1" customWidth="1"/>
    <col min="1250" max="1250" width="1.6640625" style="16" customWidth="1"/>
    <col min="1251" max="1251" width="13.6640625" style="16" bestFit="1" customWidth="1"/>
    <col min="1252" max="1252" width="1.6640625" style="16" customWidth="1"/>
    <col min="1253" max="1253" width="13" style="16" bestFit="1" customWidth="1"/>
    <col min="1254" max="1498" width="11.33203125" style="16"/>
    <col min="1499" max="1499" width="61.5546875" style="16" customWidth="1"/>
    <col min="1500" max="1500" width="2.5546875" style="16" customWidth="1"/>
    <col min="1501" max="1501" width="13.6640625" style="16" bestFit="1" customWidth="1"/>
    <col min="1502" max="1502" width="1.6640625" style="16" customWidth="1"/>
    <col min="1503" max="1503" width="14.44140625" style="16" bestFit="1" customWidth="1"/>
    <col min="1504" max="1504" width="1.44140625" style="16" customWidth="1"/>
    <col min="1505" max="1505" width="14.44140625" style="16" bestFit="1" customWidth="1"/>
    <col min="1506" max="1506" width="1.6640625" style="16" customWidth="1"/>
    <col min="1507" max="1507" width="13.6640625" style="16" bestFit="1" customWidth="1"/>
    <col min="1508" max="1508" width="1.6640625" style="16" customWidth="1"/>
    <col min="1509" max="1509" width="13" style="16" bestFit="1" customWidth="1"/>
    <col min="1510" max="1754" width="11.33203125" style="16"/>
    <col min="1755" max="1755" width="61.5546875" style="16" customWidth="1"/>
    <col min="1756" max="1756" width="2.5546875" style="16" customWidth="1"/>
    <col min="1757" max="1757" width="13.6640625" style="16" bestFit="1" customWidth="1"/>
    <col min="1758" max="1758" width="1.6640625" style="16" customWidth="1"/>
    <col min="1759" max="1759" width="14.44140625" style="16" bestFit="1" customWidth="1"/>
    <col min="1760" max="1760" width="1.44140625" style="16" customWidth="1"/>
    <col min="1761" max="1761" width="14.44140625" style="16" bestFit="1" customWidth="1"/>
    <col min="1762" max="1762" width="1.6640625" style="16" customWidth="1"/>
    <col min="1763" max="1763" width="13.6640625" style="16" bestFit="1" customWidth="1"/>
    <col min="1764" max="1764" width="1.6640625" style="16" customWidth="1"/>
    <col min="1765" max="1765" width="13" style="16" bestFit="1" customWidth="1"/>
    <col min="1766" max="2010" width="11.33203125" style="16"/>
    <col min="2011" max="2011" width="61.5546875" style="16" customWidth="1"/>
    <col min="2012" max="2012" width="2.5546875" style="16" customWidth="1"/>
    <col min="2013" max="2013" width="13.6640625" style="16" bestFit="1" customWidth="1"/>
    <col min="2014" max="2014" width="1.6640625" style="16" customWidth="1"/>
    <col min="2015" max="2015" width="14.44140625" style="16" bestFit="1" customWidth="1"/>
    <col min="2016" max="2016" width="1.44140625" style="16" customWidth="1"/>
    <col min="2017" max="2017" width="14.44140625" style="16" bestFit="1" customWidth="1"/>
    <col min="2018" max="2018" width="1.6640625" style="16" customWidth="1"/>
    <col min="2019" max="2019" width="13.6640625" style="16" bestFit="1" customWidth="1"/>
    <col min="2020" max="2020" width="1.6640625" style="16" customWidth="1"/>
    <col min="2021" max="2021" width="13" style="16" bestFit="1" customWidth="1"/>
    <col min="2022" max="2266" width="11.33203125" style="16"/>
    <col min="2267" max="2267" width="61.5546875" style="16" customWidth="1"/>
    <col min="2268" max="2268" width="2.5546875" style="16" customWidth="1"/>
    <col min="2269" max="2269" width="13.6640625" style="16" bestFit="1" customWidth="1"/>
    <col min="2270" max="2270" width="1.6640625" style="16" customWidth="1"/>
    <col min="2271" max="2271" width="14.44140625" style="16" bestFit="1" customWidth="1"/>
    <col min="2272" max="2272" width="1.44140625" style="16" customWidth="1"/>
    <col min="2273" max="2273" width="14.44140625" style="16" bestFit="1" customWidth="1"/>
    <col min="2274" max="2274" width="1.6640625" style="16" customWidth="1"/>
    <col min="2275" max="2275" width="13.6640625" style="16" bestFit="1" customWidth="1"/>
    <col min="2276" max="2276" width="1.6640625" style="16" customWidth="1"/>
    <col min="2277" max="2277" width="13" style="16" bestFit="1" customWidth="1"/>
    <col min="2278" max="2522" width="11.33203125" style="16"/>
    <col min="2523" max="2523" width="61.5546875" style="16" customWidth="1"/>
    <col min="2524" max="2524" width="2.5546875" style="16" customWidth="1"/>
    <col min="2525" max="2525" width="13.6640625" style="16" bestFit="1" customWidth="1"/>
    <col min="2526" max="2526" width="1.6640625" style="16" customWidth="1"/>
    <col min="2527" max="2527" width="14.44140625" style="16" bestFit="1" customWidth="1"/>
    <col min="2528" max="2528" width="1.44140625" style="16" customWidth="1"/>
    <col min="2529" max="2529" width="14.44140625" style="16" bestFit="1" customWidth="1"/>
    <col min="2530" max="2530" width="1.6640625" style="16" customWidth="1"/>
    <col min="2531" max="2531" width="13.6640625" style="16" bestFit="1" customWidth="1"/>
    <col min="2532" max="2532" width="1.6640625" style="16" customWidth="1"/>
    <col min="2533" max="2533" width="13" style="16" bestFit="1" customWidth="1"/>
    <col min="2534" max="2778" width="11.33203125" style="16"/>
    <col min="2779" max="2779" width="61.5546875" style="16" customWidth="1"/>
    <col min="2780" max="2780" width="2.5546875" style="16" customWidth="1"/>
    <col min="2781" max="2781" width="13.6640625" style="16" bestFit="1" customWidth="1"/>
    <col min="2782" max="2782" width="1.6640625" style="16" customWidth="1"/>
    <col min="2783" max="2783" width="14.44140625" style="16" bestFit="1" customWidth="1"/>
    <col min="2784" max="2784" width="1.44140625" style="16" customWidth="1"/>
    <col min="2785" max="2785" width="14.44140625" style="16" bestFit="1" customWidth="1"/>
    <col min="2786" max="2786" width="1.6640625" style="16" customWidth="1"/>
    <col min="2787" max="2787" width="13.6640625" style="16" bestFit="1" customWidth="1"/>
    <col min="2788" max="2788" width="1.6640625" style="16" customWidth="1"/>
    <col min="2789" max="2789" width="13" style="16" bestFit="1" customWidth="1"/>
    <col min="2790" max="3034" width="11.33203125" style="16"/>
    <col min="3035" max="3035" width="61.5546875" style="16" customWidth="1"/>
    <col min="3036" max="3036" width="2.5546875" style="16" customWidth="1"/>
    <col min="3037" max="3037" width="13.6640625" style="16" bestFit="1" customWidth="1"/>
    <col min="3038" max="3038" width="1.6640625" style="16" customWidth="1"/>
    <col min="3039" max="3039" width="14.44140625" style="16" bestFit="1" customWidth="1"/>
    <col min="3040" max="3040" width="1.44140625" style="16" customWidth="1"/>
    <col min="3041" max="3041" width="14.44140625" style="16" bestFit="1" customWidth="1"/>
    <col min="3042" max="3042" width="1.6640625" style="16" customWidth="1"/>
    <col min="3043" max="3043" width="13.6640625" style="16" bestFit="1" customWidth="1"/>
    <col min="3044" max="3044" width="1.6640625" style="16" customWidth="1"/>
    <col min="3045" max="3045" width="13" style="16" bestFit="1" customWidth="1"/>
    <col min="3046" max="3290" width="11.33203125" style="16"/>
    <col min="3291" max="3291" width="61.5546875" style="16" customWidth="1"/>
    <col min="3292" max="3292" width="2.5546875" style="16" customWidth="1"/>
    <col min="3293" max="3293" width="13.6640625" style="16" bestFit="1" customWidth="1"/>
    <col min="3294" max="3294" width="1.6640625" style="16" customWidth="1"/>
    <col min="3295" max="3295" width="14.44140625" style="16" bestFit="1" customWidth="1"/>
    <col min="3296" max="3296" width="1.44140625" style="16" customWidth="1"/>
    <col min="3297" max="3297" width="14.44140625" style="16" bestFit="1" customWidth="1"/>
    <col min="3298" max="3298" width="1.6640625" style="16" customWidth="1"/>
    <col min="3299" max="3299" width="13.6640625" style="16" bestFit="1" customWidth="1"/>
    <col min="3300" max="3300" width="1.6640625" style="16" customWidth="1"/>
    <col min="3301" max="3301" width="13" style="16" bestFit="1" customWidth="1"/>
    <col min="3302" max="3546" width="11.33203125" style="16"/>
    <col min="3547" max="3547" width="61.5546875" style="16" customWidth="1"/>
    <col min="3548" max="3548" width="2.5546875" style="16" customWidth="1"/>
    <col min="3549" max="3549" width="13.6640625" style="16" bestFit="1" customWidth="1"/>
    <col min="3550" max="3550" width="1.6640625" style="16" customWidth="1"/>
    <col min="3551" max="3551" width="14.44140625" style="16" bestFit="1" customWidth="1"/>
    <col min="3552" max="3552" width="1.44140625" style="16" customWidth="1"/>
    <col min="3553" max="3553" width="14.44140625" style="16" bestFit="1" customWidth="1"/>
    <col min="3554" max="3554" width="1.6640625" style="16" customWidth="1"/>
    <col min="3555" max="3555" width="13.6640625" style="16" bestFit="1" customWidth="1"/>
    <col min="3556" max="3556" width="1.6640625" style="16" customWidth="1"/>
    <col min="3557" max="3557" width="13" style="16" bestFit="1" customWidth="1"/>
    <col min="3558" max="3802" width="11.33203125" style="16"/>
    <col min="3803" max="3803" width="61.5546875" style="16" customWidth="1"/>
    <col min="3804" max="3804" width="2.5546875" style="16" customWidth="1"/>
    <col min="3805" max="3805" width="13.6640625" style="16" bestFit="1" customWidth="1"/>
    <col min="3806" max="3806" width="1.6640625" style="16" customWidth="1"/>
    <col min="3807" max="3807" width="14.44140625" style="16" bestFit="1" customWidth="1"/>
    <col min="3808" max="3808" width="1.44140625" style="16" customWidth="1"/>
    <col min="3809" max="3809" width="14.44140625" style="16" bestFit="1" customWidth="1"/>
    <col min="3810" max="3810" width="1.6640625" style="16" customWidth="1"/>
    <col min="3811" max="3811" width="13.6640625" style="16" bestFit="1" customWidth="1"/>
    <col min="3812" max="3812" width="1.6640625" style="16" customWidth="1"/>
    <col min="3813" max="3813" width="13" style="16" bestFit="1" customWidth="1"/>
    <col min="3814" max="4058" width="11.33203125" style="16"/>
    <col min="4059" max="4059" width="61.5546875" style="16" customWidth="1"/>
    <col min="4060" max="4060" width="2.5546875" style="16" customWidth="1"/>
    <col min="4061" max="4061" width="13.6640625" style="16" bestFit="1" customWidth="1"/>
    <col min="4062" max="4062" width="1.6640625" style="16" customWidth="1"/>
    <col min="4063" max="4063" width="14.44140625" style="16" bestFit="1" customWidth="1"/>
    <col min="4064" max="4064" width="1.44140625" style="16" customWidth="1"/>
    <col min="4065" max="4065" width="14.44140625" style="16" bestFit="1" customWidth="1"/>
    <col min="4066" max="4066" width="1.6640625" style="16" customWidth="1"/>
    <col min="4067" max="4067" width="13.6640625" style="16" bestFit="1" customWidth="1"/>
    <col min="4068" max="4068" width="1.6640625" style="16" customWidth="1"/>
    <col min="4069" max="4069" width="13" style="16" bestFit="1" customWidth="1"/>
    <col min="4070" max="4314" width="11.33203125" style="16"/>
    <col min="4315" max="4315" width="61.5546875" style="16" customWidth="1"/>
    <col min="4316" max="4316" width="2.5546875" style="16" customWidth="1"/>
    <col min="4317" max="4317" width="13.6640625" style="16" bestFit="1" customWidth="1"/>
    <col min="4318" max="4318" width="1.6640625" style="16" customWidth="1"/>
    <col min="4319" max="4319" width="14.44140625" style="16" bestFit="1" customWidth="1"/>
    <col min="4320" max="4320" width="1.44140625" style="16" customWidth="1"/>
    <col min="4321" max="4321" width="14.44140625" style="16" bestFit="1" customWidth="1"/>
    <col min="4322" max="4322" width="1.6640625" style="16" customWidth="1"/>
    <col min="4323" max="4323" width="13.6640625" style="16" bestFit="1" customWidth="1"/>
    <col min="4324" max="4324" width="1.6640625" style="16" customWidth="1"/>
    <col min="4325" max="4325" width="13" style="16" bestFit="1" customWidth="1"/>
    <col min="4326" max="4570" width="11.33203125" style="16"/>
    <col min="4571" max="4571" width="61.5546875" style="16" customWidth="1"/>
    <col min="4572" max="4572" width="2.5546875" style="16" customWidth="1"/>
    <col min="4573" max="4573" width="13.6640625" style="16" bestFit="1" customWidth="1"/>
    <col min="4574" max="4574" width="1.6640625" style="16" customWidth="1"/>
    <col min="4575" max="4575" width="14.44140625" style="16" bestFit="1" customWidth="1"/>
    <col min="4576" max="4576" width="1.44140625" style="16" customWidth="1"/>
    <col min="4577" max="4577" width="14.44140625" style="16" bestFit="1" customWidth="1"/>
    <col min="4578" max="4578" width="1.6640625" style="16" customWidth="1"/>
    <col min="4579" max="4579" width="13.6640625" style="16" bestFit="1" customWidth="1"/>
    <col min="4580" max="4580" width="1.6640625" style="16" customWidth="1"/>
    <col min="4581" max="4581" width="13" style="16" bestFit="1" customWidth="1"/>
    <col min="4582" max="4826" width="11.33203125" style="16"/>
    <col min="4827" max="4827" width="61.5546875" style="16" customWidth="1"/>
    <col min="4828" max="4828" width="2.5546875" style="16" customWidth="1"/>
    <col min="4829" max="4829" width="13.6640625" style="16" bestFit="1" customWidth="1"/>
    <col min="4830" max="4830" width="1.6640625" style="16" customWidth="1"/>
    <col min="4831" max="4831" width="14.44140625" style="16" bestFit="1" customWidth="1"/>
    <col min="4832" max="4832" width="1.44140625" style="16" customWidth="1"/>
    <col min="4833" max="4833" width="14.44140625" style="16" bestFit="1" customWidth="1"/>
    <col min="4834" max="4834" width="1.6640625" style="16" customWidth="1"/>
    <col min="4835" max="4835" width="13.6640625" style="16" bestFit="1" customWidth="1"/>
    <col min="4836" max="4836" width="1.6640625" style="16" customWidth="1"/>
    <col min="4837" max="4837" width="13" style="16" bestFit="1" customWidth="1"/>
    <col min="4838" max="5082" width="11.33203125" style="16"/>
    <col min="5083" max="5083" width="61.5546875" style="16" customWidth="1"/>
    <col min="5084" max="5084" width="2.5546875" style="16" customWidth="1"/>
    <col min="5085" max="5085" width="13.6640625" style="16" bestFit="1" customWidth="1"/>
    <col min="5086" max="5086" width="1.6640625" style="16" customWidth="1"/>
    <col min="5087" max="5087" width="14.44140625" style="16" bestFit="1" customWidth="1"/>
    <col min="5088" max="5088" width="1.44140625" style="16" customWidth="1"/>
    <col min="5089" max="5089" width="14.44140625" style="16" bestFit="1" customWidth="1"/>
    <col min="5090" max="5090" width="1.6640625" style="16" customWidth="1"/>
    <col min="5091" max="5091" width="13.6640625" style="16" bestFit="1" customWidth="1"/>
    <col min="5092" max="5092" width="1.6640625" style="16" customWidth="1"/>
    <col min="5093" max="5093" width="13" style="16" bestFit="1" customWidth="1"/>
    <col min="5094" max="5338" width="11.33203125" style="16"/>
    <col min="5339" max="5339" width="61.5546875" style="16" customWidth="1"/>
    <col min="5340" max="5340" width="2.5546875" style="16" customWidth="1"/>
    <col min="5341" max="5341" width="13.6640625" style="16" bestFit="1" customWidth="1"/>
    <col min="5342" max="5342" width="1.6640625" style="16" customWidth="1"/>
    <col min="5343" max="5343" width="14.44140625" style="16" bestFit="1" customWidth="1"/>
    <col min="5344" max="5344" width="1.44140625" style="16" customWidth="1"/>
    <col min="5345" max="5345" width="14.44140625" style="16" bestFit="1" customWidth="1"/>
    <col min="5346" max="5346" width="1.6640625" style="16" customWidth="1"/>
    <col min="5347" max="5347" width="13.6640625" style="16" bestFit="1" customWidth="1"/>
    <col min="5348" max="5348" width="1.6640625" style="16" customWidth="1"/>
    <col min="5349" max="5349" width="13" style="16" bestFit="1" customWidth="1"/>
    <col min="5350" max="5594" width="11.33203125" style="16"/>
    <col min="5595" max="5595" width="61.5546875" style="16" customWidth="1"/>
    <col min="5596" max="5596" width="2.5546875" style="16" customWidth="1"/>
    <col min="5597" max="5597" width="13.6640625" style="16" bestFit="1" customWidth="1"/>
    <col min="5598" max="5598" width="1.6640625" style="16" customWidth="1"/>
    <col min="5599" max="5599" width="14.44140625" style="16" bestFit="1" customWidth="1"/>
    <col min="5600" max="5600" width="1.44140625" style="16" customWidth="1"/>
    <col min="5601" max="5601" width="14.44140625" style="16" bestFit="1" customWidth="1"/>
    <col min="5602" max="5602" width="1.6640625" style="16" customWidth="1"/>
    <col min="5603" max="5603" width="13.6640625" style="16" bestFit="1" customWidth="1"/>
    <col min="5604" max="5604" width="1.6640625" style="16" customWidth="1"/>
    <col min="5605" max="5605" width="13" style="16" bestFit="1" customWidth="1"/>
    <col min="5606" max="5850" width="11.33203125" style="16"/>
    <col min="5851" max="5851" width="61.5546875" style="16" customWidth="1"/>
    <col min="5852" max="5852" width="2.5546875" style="16" customWidth="1"/>
    <col min="5853" max="5853" width="13.6640625" style="16" bestFit="1" customWidth="1"/>
    <col min="5854" max="5854" width="1.6640625" style="16" customWidth="1"/>
    <col min="5855" max="5855" width="14.44140625" style="16" bestFit="1" customWidth="1"/>
    <col min="5856" max="5856" width="1.44140625" style="16" customWidth="1"/>
    <col min="5857" max="5857" width="14.44140625" style="16" bestFit="1" customWidth="1"/>
    <col min="5858" max="5858" width="1.6640625" style="16" customWidth="1"/>
    <col min="5859" max="5859" width="13.6640625" style="16" bestFit="1" customWidth="1"/>
    <col min="5860" max="5860" width="1.6640625" style="16" customWidth="1"/>
    <col min="5861" max="5861" width="13" style="16" bestFit="1" customWidth="1"/>
    <col min="5862" max="6106" width="11.33203125" style="16"/>
    <col min="6107" max="6107" width="61.5546875" style="16" customWidth="1"/>
    <col min="6108" max="6108" width="2.5546875" style="16" customWidth="1"/>
    <col min="6109" max="6109" width="13.6640625" style="16" bestFit="1" customWidth="1"/>
    <col min="6110" max="6110" width="1.6640625" style="16" customWidth="1"/>
    <col min="6111" max="6111" width="14.44140625" style="16" bestFit="1" customWidth="1"/>
    <col min="6112" max="6112" width="1.44140625" style="16" customWidth="1"/>
    <col min="6113" max="6113" width="14.44140625" style="16" bestFit="1" customWidth="1"/>
    <col min="6114" max="6114" width="1.6640625" style="16" customWidth="1"/>
    <col min="6115" max="6115" width="13.6640625" style="16" bestFit="1" customWidth="1"/>
    <col min="6116" max="6116" width="1.6640625" style="16" customWidth="1"/>
    <col min="6117" max="6117" width="13" style="16" bestFit="1" customWidth="1"/>
    <col min="6118" max="6362" width="11.33203125" style="16"/>
    <col min="6363" max="6363" width="61.5546875" style="16" customWidth="1"/>
    <col min="6364" max="6364" width="2.5546875" style="16" customWidth="1"/>
    <col min="6365" max="6365" width="13.6640625" style="16" bestFit="1" customWidth="1"/>
    <col min="6366" max="6366" width="1.6640625" style="16" customWidth="1"/>
    <col min="6367" max="6367" width="14.44140625" style="16" bestFit="1" customWidth="1"/>
    <col min="6368" max="6368" width="1.44140625" style="16" customWidth="1"/>
    <col min="6369" max="6369" width="14.44140625" style="16" bestFit="1" customWidth="1"/>
    <col min="6370" max="6370" width="1.6640625" style="16" customWidth="1"/>
    <col min="6371" max="6371" width="13.6640625" style="16" bestFit="1" customWidth="1"/>
    <col min="6372" max="6372" width="1.6640625" style="16" customWidth="1"/>
    <col min="6373" max="6373" width="13" style="16" bestFit="1" customWidth="1"/>
    <col min="6374" max="6618" width="11.33203125" style="16"/>
    <col min="6619" max="6619" width="61.5546875" style="16" customWidth="1"/>
    <col min="6620" max="6620" width="2.5546875" style="16" customWidth="1"/>
    <col min="6621" max="6621" width="13.6640625" style="16" bestFit="1" customWidth="1"/>
    <col min="6622" max="6622" width="1.6640625" style="16" customWidth="1"/>
    <col min="6623" max="6623" width="14.44140625" style="16" bestFit="1" customWidth="1"/>
    <col min="6624" max="6624" width="1.44140625" style="16" customWidth="1"/>
    <col min="6625" max="6625" width="14.44140625" style="16" bestFit="1" customWidth="1"/>
    <col min="6626" max="6626" width="1.6640625" style="16" customWidth="1"/>
    <col min="6627" max="6627" width="13.6640625" style="16" bestFit="1" customWidth="1"/>
    <col min="6628" max="6628" width="1.6640625" style="16" customWidth="1"/>
    <col min="6629" max="6629" width="13" style="16" bestFit="1" customWidth="1"/>
    <col min="6630" max="6874" width="11.33203125" style="16"/>
    <col min="6875" max="6875" width="61.5546875" style="16" customWidth="1"/>
    <col min="6876" max="6876" width="2.5546875" style="16" customWidth="1"/>
    <col min="6877" max="6877" width="13.6640625" style="16" bestFit="1" customWidth="1"/>
    <col min="6878" max="6878" width="1.6640625" style="16" customWidth="1"/>
    <col min="6879" max="6879" width="14.44140625" style="16" bestFit="1" customWidth="1"/>
    <col min="6880" max="6880" width="1.44140625" style="16" customWidth="1"/>
    <col min="6881" max="6881" width="14.44140625" style="16" bestFit="1" customWidth="1"/>
    <col min="6882" max="6882" width="1.6640625" style="16" customWidth="1"/>
    <col min="6883" max="6883" width="13.6640625" style="16" bestFit="1" customWidth="1"/>
    <col min="6884" max="6884" width="1.6640625" style="16" customWidth="1"/>
    <col min="6885" max="6885" width="13" style="16" bestFit="1" customWidth="1"/>
    <col min="6886" max="7130" width="11.33203125" style="16"/>
    <col min="7131" max="7131" width="61.5546875" style="16" customWidth="1"/>
    <col min="7132" max="7132" width="2.5546875" style="16" customWidth="1"/>
    <col min="7133" max="7133" width="13.6640625" style="16" bestFit="1" customWidth="1"/>
    <col min="7134" max="7134" width="1.6640625" style="16" customWidth="1"/>
    <col min="7135" max="7135" width="14.44140625" style="16" bestFit="1" customWidth="1"/>
    <col min="7136" max="7136" width="1.44140625" style="16" customWidth="1"/>
    <col min="7137" max="7137" width="14.44140625" style="16" bestFit="1" customWidth="1"/>
    <col min="7138" max="7138" width="1.6640625" style="16" customWidth="1"/>
    <col min="7139" max="7139" width="13.6640625" style="16" bestFit="1" customWidth="1"/>
    <col min="7140" max="7140" width="1.6640625" style="16" customWidth="1"/>
    <col min="7141" max="7141" width="13" style="16" bestFit="1" customWidth="1"/>
    <col min="7142" max="7386" width="11.33203125" style="16"/>
    <col min="7387" max="7387" width="61.5546875" style="16" customWidth="1"/>
    <col min="7388" max="7388" width="2.5546875" style="16" customWidth="1"/>
    <col min="7389" max="7389" width="13.6640625" style="16" bestFit="1" customWidth="1"/>
    <col min="7390" max="7390" width="1.6640625" style="16" customWidth="1"/>
    <col min="7391" max="7391" width="14.44140625" style="16" bestFit="1" customWidth="1"/>
    <col min="7392" max="7392" width="1.44140625" style="16" customWidth="1"/>
    <col min="7393" max="7393" width="14.44140625" style="16" bestFit="1" customWidth="1"/>
    <col min="7394" max="7394" width="1.6640625" style="16" customWidth="1"/>
    <col min="7395" max="7395" width="13.6640625" style="16" bestFit="1" customWidth="1"/>
    <col min="7396" max="7396" width="1.6640625" style="16" customWidth="1"/>
    <col min="7397" max="7397" width="13" style="16" bestFit="1" customWidth="1"/>
    <col min="7398" max="7642" width="11.33203125" style="16"/>
    <col min="7643" max="7643" width="61.5546875" style="16" customWidth="1"/>
    <col min="7644" max="7644" width="2.5546875" style="16" customWidth="1"/>
    <col min="7645" max="7645" width="13.6640625" style="16" bestFit="1" customWidth="1"/>
    <col min="7646" max="7646" width="1.6640625" style="16" customWidth="1"/>
    <col min="7647" max="7647" width="14.44140625" style="16" bestFit="1" customWidth="1"/>
    <col min="7648" max="7648" width="1.44140625" style="16" customWidth="1"/>
    <col min="7649" max="7649" width="14.44140625" style="16" bestFit="1" customWidth="1"/>
    <col min="7650" max="7650" width="1.6640625" style="16" customWidth="1"/>
    <col min="7651" max="7651" width="13.6640625" style="16" bestFit="1" customWidth="1"/>
    <col min="7652" max="7652" width="1.6640625" style="16" customWidth="1"/>
    <col min="7653" max="7653" width="13" style="16" bestFit="1" customWidth="1"/>
    <col min="7654" max="7898" width="11.33203125" style="16"/>
    <col min="7899" max="7899" width="61.5546875" style="16" customWidth="1"/>
    <col min="7900" max="7900" width="2.5546875" style="16" customWidth="1"/>
    <col min="7901" max="7901" width="13.6640625" style="16" bestFit="1" customWidth="1"/>
    <col min="7902" max="7902" width="1.6640625" style="16" customWidth="1"/>
    <col min="7903" max="7903" width="14.44140625" style="16" bestFit="1" customWidth="1"/>
    <col min="7904" max="7904" width="1.44140625" style="16" customWidth="1"/>
    <col min="7905" max="7905" width="14.44140625" style="16" bestFit="1" customWidth="1"/>
    <col min="7906" max="7906" width="1.6640625" style="16" customWidth="1"/>
    <col min="7907" max="7907" width="13.6640625" style="16" bestFit="1" customWidth="1"/>
    <col min="7908" max="7908" width="1.6640625" style="16" customWidth="1"/>
    <col min="7909" max="7909" width="13" style="16" bestFit="1" customWidth="1"/>
    <col min="7910" max="8154" width="11.33203125" style="16"/>
    <col min="8155" max="8155" width="61.5546875" style="16" customWidth="1"/>
    <col min="8156" max="8156" width="2.5546875" style="16" customWidth="1"/>
    <col min="8157" max="8157" width="13.6640625" style="16" bestFit="1" customWidth="1"/>
    <col min="8158" max="8158" width="1.6640625" style="16" customWidth="1"/>
    <col min="8159" max="8159" width="14.44140625" style="16" bestFit="1" customWidth="1"/>
    <col min="8160" max="8160" width="1.44140625" style="16" customWidth="1"/>
    <col min="8161" max="8161" width="14.44140625" style="16" bestFit="1" customWidth="1"/>
    <col min="8162" max="8162" width="1.6640625" style="16" customWidth="1"/>
    <col min="8163" max="8163" width="13.6640625" style="16" bestFit="1" customWidth="1"/>
    <col min="8164" max="8164" width="1.6640625" style="16" customWidth="1"/>
    <col min="8165" max="8165" width="13" style="16" bestFit="1" customWidth="1"/>
    <col min="8166" max="8410" width="11.33203125" style="16"/>
    <col min="8411" max="8411" width="61.5546875" style="16" customWidth="1"/>
    <col min="8412" max="8412" width="2.5546875" style="16" customWidth="1"/>
    <col min="8413" max="8413" width="13.6640625" style="16" bestFit="1" customWidth="1"/>
    <col min="8414" max="8414" width="1.6640625" style="16" customWidth="1"/>
    <col min="8415" max="8415" width="14.44140625" style="16" bestFit="1" customWidth="1"/>
    <col min="8416" max="8416" width="1.44140625" style="16" customWidth="1"/>
    <col min="8417" max="8417" width="14.44140625" style="16" bestFit="1" customWidth="1"/>
    <col min="8418" max="8418" width="1.6640625" style="16" customWidth="1"/>
    <col min="8419" max="8419" width="13.6640625" style="16" bestFit="1" customWidth="1"/>
    <col min="8420" max="8420" width="1.6640625" style="16" customWidth="1"/>
    <col min="8421" max="8421" width="13" style="16" bestFit="1" customWidth="1"/>
    <col min="8422" max="8666" width="11.33203125" style="16"/>
    <col min="8667" max="8667" width="61.5546875" style="16" customWidth="1"/>
    <col min="8668" max="8668" width="2.5546875" style="16" customWidth="1"/>
    <col min="8669" max="8669" width="13.6640625" style="16" bestFit="1" customWidth="1"/>
    <col min="8670" max="8670" width="1.6640625" style="16" customWidth="1"/>
    <col min="8671" max="8671" width="14.44140625" style="16" bestFit="1" customWidth="1"/>
    <col min="8672" max="8672" width="1.44140625" style="16" customWidth="1"/>
    <col min="8673" max="8673" width="14.44140625" style="16" bestFit="1" customWidth="1"/>
    <col min="8674" max="8674" width="1.6640625" style="16" customWidth="1"/>
    <col min="8675" max="8675" width="13.6640625" style="16" bestFit="1" customWidth="1"/>
    <col min="8676" max="8676" width="1.6640625" style="16" customWidth="1"/>
    <col min="8677" max="8677" width="13" style="16" bestFit="1" customWidth="1"/>
    <col min="8678" max="8922" width="11.33203125" style="16"/>
    <col min="8923" max="8923" width="61.5546875" style="16" customWidth="1"/>
    <col min="8924" max="8924" width="2.5546875" style="16" customWidth="1"/>
    <col min="8925" max="8925" width="13.6640625" style="16" bestFit="1" customWidth="1"/>
    <col min="8926" max="8926" width="1.6640625" style="16" customWidth="1"/>
    <col min="8927" max="8927" width="14.44140625" style="16" bestFit="1" customWidth="1"/>
    <col min="8928" max="8928" width="1.44140625" style="16" customWidth="1"/>
    <col min="8929" max="8929" width="14.44140625" style="16" bestFit="1" customWidth="1"/>
    <col min="8930" max="8930" width="1.6640625" style="16" customWidth="1"/>
    <col min="8931" max="8931" width="13.6640625" style="16" bestFit="1" customWidth="1"/>
    <col min="8932" max="8932" width="1.6640625" style="16" customWidth="1"/>
    <col min="8933" max="8933" width="13" style="16" bestFit="1" customWidth="1"/>
    <col min="8934" max="9178" width="11.33203125" style="16"/>
    <col min="9179" max="9179" width="61.5546875" style="16" customWidth="1"/>
    <col min="9180" max="9180" width="2.5546875" style="16" customWidth="1"/>
    <col min="9181" max="9181" width="13.6640625" style="16" bestFit="1" customWidth="1"/>
    <col min="9182" max="9182" width="1.6640625" style="16" customWidth="1"/>
    <col min="9183" max="9183" width="14.44140625" style="16" bestFit="1" customWidth="1"/>
    <col min="9184" max="9184" width="1.44140625" style="16" customWidth="1"/>
    <col min="9185" max="9185" width="14.44140625" style="16" bestFit="1" customWidth="1"/>
    <col min="9186" max="9186" width="1.6640625" style="16" customWidth="1"/>
    <col min="9187" max="9187" width="13.6640625" style="16" bestFit="1" customWidth="1"/>
    <col min="9188" max="9188" width="1.6640625" style="16" customWidth="1"/>
    <col min="9189" max="9189" width="13" style="16" bestFit="1" customWidth="1"/>
    <col min="9190" max="9434" width="11.33203125" style="16"/>
    <col min="9435" max="9435" width="61.5546875" style="16" customWidth="1"/>
    <col min="9436" max="9436" width="2.5546875" style="16" customWidth="1"/>
    <col min="9437" max="9437" width="13.6640625" style="16" bestFit="1" customWidth="1"/>
    <col min="9438" max="9438" width="1.6640625" style="16" customWidth="1"/>
    <col min="9439" max="9439" width="14.44140625" style="16" bestFit="1" customWidth="1"/>
    <col min="9440" max="9440" width="1.44140625" style="16" customWidth="1"/>
    <col min="9441" max="9441" width="14.44140625" style="16" bestFit="1" customWidth="1"/>
    <col min="9442" max="9442" width="1.6640625" style="16" customWidth="1"/>
    <col min="9443" max="9443" width="13.6640625" style="16" bestFit="1" customWidth="1"/>
    <col min="9444" max="9444" width="1.6640625" style="16" customWidth="1"/>
    <col min="9445" max="9445" width="13" style="16" bestFit="1" customWidth="1"/>
    <col min="9446" max="9690" width="11.33203125" style="16"/>
    <col min="9691" max="9691" width="61.5546875" style="16" customWidth="1"/>
    <col min="9692" max="9692" width="2.5546875" style="16" customWidth="1"/>
    <col min="9693" max="9693" width="13.6640625" style="16" bestFit="1" customWidth="1"/>
    <col min="9694" max="9694" width="1.6640625" style="16" customWidth="1"/>
    <col min="9695" max="9695" width="14.44140625" style="16" bestFit="1" customWidth="1"/>
    <col min="9696" max="9696" width="1.44140625" style="16" customWidth="1"/>
    <col min="9697" max="9697" width="14.44140625" style="16" bestFit="1" customWidth="1"/>
    <col min="9698" max="9698" width="1.6640625" style="16" customWidth="1"/>
    <col min="9699" max="9699" width="13.6640625" style="16" bestFit="1" customWidth="1"/>
    <col min="9700" max="9700" width="1.6640625" style="16" customWidth="1"/>
    <col min="9701" max="9701" width="13" style="16" bestFit="1" customWidth="1"/>
    <col min="9702" max="9946" width="11.33203125" style="16"/>
    <col min="9947" max="9947" width="61.5546875" style="16" customWidth="1"/>
    <col min="9948" max="9948" width="2.5546875" style="16" customWidth="1"/>
    <col min="9949" max="9949" width="13.6640625" style="16" bestFit="1" customWidth="1"/>
    <col min="9950" max="9950" width="1.6640625" style="16" customWidth="1"/>
    <col min="9951" max="9951" width="14.44140625" style="16" bestFit="1" customWidth="1"/>
    <col min="9952" max="9952" width="1.44140625" style="16" customWidth="1"/>
    <col min="9953" max="9953" width="14.44140625" style="16" bestFit="1" customWidth="1"/>
    <col min="9954" max="9954" width="1.6640625" style="16" customWidth="1"/>
    <col min="9955" max="9955" width="13.6640625" style="16" bestFit="1" customWidth="1"/>
    <col min="9956" max="9956" width="1.6640625" style="16" customWidth="1"/>
    <col min="9957" max="9957" width="13" style="16" bestFit="1" customWidth="1"/>
    <col min="9958" max="10202" width="11.33203125" style="16"/>
    <col min="10203" max="10203" width="61.5546875" style="16" customWidth="1"/>
    <col min="10204" max="10204" width="2.5546875" style="16" customWidth="1"/>
    <col min="10205" max="10205" width="13.6640625" style="16" bestFit="1" customWidth="1"/>
    <col min="10206" max="10206" width="1.6640625" style="16" customWidth="1"/>
    <col min="10207" max="10207" width="14.44140625" style="16" bestFit="1" customWidth="1"/>
    <col min="10208" max="10208" width="1.44140625" style="16" customWidth="1"/>
    <col min="10209" max="10209" width="14.44140625" style="16" bestFit="1" customWidth="1"/>
    <col min="10210" max="10210" width="1.6640625" style="16" customWidth="1"/>
    <col min="10211" max="10211" width="13.6640625" style="16" bestFit="1" customWidth="1"/>
    <col min="10212" max="10212" width="1.6640625" style="16" customWidth="1"/>
    <col min="10213" max="10213" width="13" style="16" bestFit="1" customWidth="1"/>
    <col min="10214" max="10458" width="11.33203125" style="16"/>
    <col min="10459" max="10459" width="61.5546875" style="16" customWidth="1"/>
    <col min="10460" max="10460" width="2.5546875" style="16" customWidth="1"/>
    <col min="10461" max="10461" width="13.6640625" style="16" bestFit="1" customWidth="1"/>
    <col min="10462" max="10462" width="1.6640625" style="16" customWidth="1"/>
    <col min="10463" max="10463" width="14.44140625" style="16" bestFit="1" customWidth="1"/>
    <col min="10464" max="10464" width="1.44140625" style="16" customWidth="1"/>
    <col min="10465" max="10465" width="14.44140625" style="16" bestFit="1" customWidth="1"/>
    <col min="10466" max="10466" width="1.6640625" style="16" customWidth="1"/>
    <col min="10467" max="10467" width="13.6640625" style="16" bestFit="1" customWidth="1"/>
    <col min="10468" max="10468" width="1.6640625" style="16" customWidth="1"/>
    <col min="10469" max="10469" width="13" style="16" bestFit="1" customWidth="1"/>
    <col min="10470" max="10714" width="11.33203125" style="16"/>
    <col min="10715" max="10715" width="61.5546875" style="16" customWidth="1"/>
    <col min="10716" max="10716" width="2.5546875" style="16" customWidth="1"/>
    <col min="10717" max="10717" width="13.6640625" style="16" bestFit="1" customWidth="1"/>
    <col min="10718" max="10718" width="1.6640625" style="16" customWidth="1"/>
    <col min="10719" max="10719" width="14.44140625" style="16" bestFit="1" customWidth="1"/>
    <col min="10720" max="10720" width="1.44140625" style="16" customWidth="1"/>
    <col min="10721" max="10721" width="14.44140625" style="16" bestFit="1" customWidth="1"/>
    <col min="10722" max="10722" width="1.6640625" style="16" customWidth="1"/>
    <col min="10723" max="10723" width="13.6640625" style="16" bestFit="1" customWidth="1"/>
    <col min="10724" max="10724" width="1.6640625" style="16" customWidth="1"/>
    <col min="10725" max="10725" width="13" style="16" bestFit="1" customWidth="1"/>
    <col min="10726" max="10970" width="11.33203125" style="16"/>
    <col min="10971" max="10971" width="61.5546875" style="16" customWidth="1"/>
    <col min="10972" max="10972" width="2.5546875" style="16" customWidth="1"/>
    <col min="10973" max="10973" width="13.6640625" style="16" bestFit="1" customWidth="1"/>
    <col min="10974" max="10974" width="1.6640625" style="16" customWidth="1"/>
    <col min="10975" max="10975" width="14.44140625" style="16" bestFit="1" customWidth="1"/>
    <col min="10976" max="10976" width="1.44140625" style="16" customWidth="1"/>
    <col min="10977" max="10977" width="14.44140625" style="16" bestFit="1" customWidth="1"/>
    <col min="10978" max="10978" width="1.6640625" style="16" customWidth="1"/>
    <col min="10979" max="10979" width="13.6640625" style="16" bestFit="1" customWidth="1"/>
    <col min="10980" max="10980" width="1.6640625" style="16" customWidth="1"/>
    <col min="10981" max="10981" width="13" style="16" bestFit="1" customWidth="1"/>
    <col min="10982" max="11226" width="11.33203125" style="16"/>
    <col min="11227" max="11227" width="61.5546875" style="16" customWidth="1"/>
    <col min="11228" max="11228" width="2.5546875" style="16" customWidth="1"/>
    <col min="11229" max="11229" width="13.6640625" style="16" bestFit="1" customWidth="1"/>
    <col min="11230" max="11230" width="1.6640625" style="16" customWidth="1"/>
    <col min="11231" max="11231" width="14.44140625" style="16" bestFit="1" customWidth="1"/>
    <col min="11232" max="11232" width="1.44140625" style="16" customWidth="1"/>
    <col min="11233" max="11233" width="14.44140625" style="16" bestFit="1" customWidth="1"/>
    <col min="11234" max="11234" width="1.6640625" style="16" customWidth="1"/>
    <col min="11235" max="11235" width="13.6640625" style="16" bestFit="1" customWidth="1"/>
    <col min="11236" max="11236" width="1.6640625" style="16" customWidth="1"/>
    <col min="11237" max="11237" width="13" style="16" bestFit="1" customWidth="1"/>
    <col min="11238" max="11482" width="11.33203125" style="16"/>
    <col min="11483" max="11483" width="61.5546875" style="16" customWidth="1"/>
    <col min="11484" max="11484" width="2.5546875" style="16" customWidth="1"/>
    <col min="11485" max="11485" width="13.6640625" style="16" bestFit="1" customWidth="1"/>
    <col min="11486" max="11486" width="1.6640625" style="16" customWidth="1"/>
    <col min="11487" max="11487" width="14.44140625" style="16" bestFit="1" customWidth="1"/>
    <col min="11488" max="11488" width="1.44140625" style="16" customWidth="1"/>
    <col min="11489" max="11489" width="14.44140625" style="16" bestFit="1" customWidth="1"/>
    <col min="11490" max="11490" width="1.6640625" style="16" customWidth="1"/>
    <col min="11491" max="11491" width="13.6640625" style="16" bestFit="1" customWidth="1"/>
    <col min="11492" max="11492" width="1.6640625" style="16" customWidth="1"/>
    <col min="11493" max="11493" width="13" style="16" bestFit="1" customWidth="1"/>
    <col min="11494" max="11738" width="11.33203125" style="16"/>
    <col min="11739" max="11739" width="61.5546875" style="16" customWidth="1"/>
    <col min="11740" max="11740" width="2.5546875" style="16" customWidth="1"/>
    <col min="11741" max="11741" width="13.6640625" style="16" bestFit="1" customWidth="1"/>
    <col min="11742" max="11742" width="1.6640625" style="16" customWidth="1"/>
    <col min="11743" max="11743" width="14.44140625" style="16" bestFit="1" customWidth="1"/>
    <col min="11744" max="11744" width="1.44140625" style="16" customWidth="1"/>
    <col min="11745" max="11745" width="14.44140625" style="16" bestFit="1" customWidth="1"/>
    <col min="11746" max="11746" width="1.6640625" style="16" customWidth="1"/>
    <col min="11747" max="11747" width="13.6640625" style="16" bestFit="1" customWidth="1"/>
    <col min="11748" max="11748" width="1.6640625" style="16" customWidth="1"/>
    <col min="11749" max="11749" width="13" style="16" bestFit="1" customWidth="1"/>
    <col min="11750" max="11994" width="11.33203125" style="16"/>
    <col min="11995" max="11995" width="61.5546875" style="16" customWidth="1"/>
    <col min="11996" max="11996" width="2.5546875" style="16" customWidth="1"/>
    <col min="11997" max="11997" width="13.6640625" style="16" bestFit="1" customWidth="1"/>
    <col min="11998" max="11998" width="1.6640625" style="16" customWidth="1"/>
    <col min="11999" max="11999" width="14.44140625" style="16" bestFit="1" customWidth="1"/>
    <col min="12000" max="12000" width="1.44140625" style="16" customWidth="1"/>
    <col min="12001" max="12001" width="14.44140625" style="16" bestFit="1" customWidth="1"/>
    <col min="12002" max="12002" width="1.6640625" style="16" customWidth="1"/>
    <col min="12003" max="12003" width="13.6640625" style="16" bestFit="1" customWidth="1"/>
    <col min="12004" max="12004" width="1.6640625" style="16" customWidth="1"/>
    <col min="12005" max="12005" width="13" style="16" bestFit="1" customWidth="1"/>
    <col min="12006" max="12250" width="11.33203125" style="16"/>
    <col min="12251" max="12251" width="61.5546875" style="16" customWidth="1"/>
    <col min="12252" max="12252" width="2.5546875" style="16" customWidth="1"/>
    <col min="12253" max="12253" width="13.6640625" style="16" bestFit="1" customWidth="1"/>
    <col min="12254" max="12254" width="1.6640625" style="16" customWidth="1"/>
    <col min="12255" max="12255" width="14.44140625" style="16" bestFit="1" customWidth="1"/>
    <col min="12256" max="12256" width="1.44140625" style="16" customWidth="1"/>
    <col min="12257" max="12257" width="14.44140625" style="16" bestFit="1" customWidth="1"/>
    <col min="12258" max="12258" width="1.6640625" style="16" customWidth="1"/>
    <col min="12259" max="12259" width="13.6640625" style="16" bestFit="1" customWidth="1"/>
    <col min="12260" max="12260" width="1.6640625" style="16" customWidth="1"/>
    <col min="12261" max="12261" width="13" style="16" bestFit="1" customWidth="1"/>
    <col min="12262" max="12506" width="11.33203125" style="16"/>
    <col min="12507" max="12507" width="61.5546875" style="16" customWidth="1"/>
    <col min="12508" max="12508" width="2.5546875" style="16" customWidth="1"/>
    <col min="12509" max="12509" width="13.6640625" style="16" bestFit="1" customWidth="1"/>
    <col min="12510" max="12510" width="1.6640625" style="16" customWidth="1"/>
    <col min="12511" max="12511" width="14.44140625" style="16" bestFit="1" customWidth="1"/>
    <col min="12512" max="12512" width="1.44140625" style="16" customWidth="1"/>
    <col min="12513" max="12513" width="14.44140625" style="16" bestFit="1" customWidth="1"/>
    <col min="12514" max="12514" width="1.6640625" style="16" customWidth="1"/>
    <col min="12515" max="12515" width="13.6640625" style="16" bestFit="1" customWidth="1"/>
    <col min="12516" max="12516" width="1.6640625" style="16" customWidth="1"/>
    <col min="12517" max="12517" width="13" style="16" bestFit="1" customWidth="1"/>
    <col min="12518" max="12762" width="11.33203125" style="16"/>
    <col min="12763" max="12763" width="61.5546875" style="16" customWidth="1"/>
    <col min="12764" max="12764" width="2.5546875" style="16" customWidth="1"/>
    <col min="12765" max="12765" width="13.6640625" style="16" bestFit="1" customWidth="1"/>
    <col min="12766" max="12766" width="1.6640625" style="16" customWidth="1"/>
    <col min="12767" max="12767" width="14.44140625" style="16" bestFit="1" customWidth="1"/>
    <col min="12768" max="12768" width="1.44140625" style="16" customWidth="1"/>
    <col min="12769" max="12769" width="14.44140625" style="16" bestFit="1" customWidth="1"/>
    <col min="12770" max="12770" width="1.6640625" style="16" customWidth="1"/>
    <col min="12771" max="12771" width="13.6640625" style="16" bestFit="1" customWidth="1"/>
    <col min="12772" max="12772" width="1.6640625" style="16" customWidth="1"/>
    <col min="12773" max="12773" width="13" style="16" bestFit="1" customWidth="1"/>
    <col min="12774" max="13018" width="11.33203125" style="16"/>
    <col min="13019" max="13019" width="61.5546875" style="16" customWidth="1"/>
    <col min="13020" max="13020" width="2.5546875" style="16" customWidth="1"/>
    <col min="13021" max="13021" width="13.6640625" style="16" bestFit="1" customWidth="1"/>
    <col min="13022" max="13022" width="1.6640625" style="16" customWidth="1"/>
    <col min="13023" max="13023" width="14.44140625" style="16" bestFit="1" customWidth="1"/>
    <col min="13024" max="13024" width="1.44140625" style="16" customWidth="1"/>
    <col min="13025" max="13025" width="14.44140625" style="16" bestFit="1" customWidth="1"/>
    <col min="13026" max="13026" width="1.6640625" style="16" customWidth="1"/>
    <col min="13027" max="13027" width="13.6640625" style="16" bestFit="1" customWidth="1"/>
    <col min="13028" max="13028" width="1.6640625" style="16" customWidth="1"/>
    <col min="13029" max="13029" width="13" style="16" bestFit="1" customWidth="1"/>
    <col min="13030" max="13274" width="11.33203125" style="16"/>
    <col min="13275" max="13275" width="61.5546875" style="16" customWidth="1"/>
    <col min="13276" max="13276" width="2.5546875" style="16" customWidth="1"/>
    <col min="13277" max="13277" width="13.6640625" style="16" bestFit="1" customWidth="1"/>
    <col min="13278" max="13278" width="1.6640625" style="16" customWidth="1"/>
    <col min="13279" max="13279" width="14.44140625" style="16" bestFit="1" customWidth="1"/>
    <col min="13280" max="13280" width="1.44140625" style="16" customWidth="1"/>
    <col min="13281" max="13281" width="14.44140625" style="16" bestFit="1" customWidth="1"/>
    <col min="13282" max="13282" width="1.6640625" style="16" customWidth="1"/>
    <col min="13283" max="13283" width="13.6640625" style="16" bestFit="1" customWidth="1"/>
    <col min="13284" max="13284" width="1.6640625" style="16" customWidth="1"/>
    <col min="13285" max="13285" width="13" style="16" bestFit="1" customWidth="1"/>
    <col min="13286" max="13530" width="11.33203125" style="16"/>
    <col min="13531" max="13531" width="61.5546875" style="16" customWidth="1"/>
    <col min="13532" max="13532" width="2.5546875" style="16" customWidth="1"/>
    <col min="13533" max="13533" width="13.6640625" style="16" bestFit="1" customWidth="1"/>
    <col min="13534" max="13534" width="1.6640625" style="16" customWidth="1"/>
    <col min="13535" max="13535" width="14.44140625" style="16" bestFit="1" customWidth="1"/>
    <col min="13536" max="13536" width="1.44140625" style="16" customWidth="1"/>
    <col min="13537" max="13537" width="14.44140625" style="16" bestFit="1" customWidth="1"/>
    <col min="13538" max="13538" width="1.6640625" style="16" customWidth="1"/>
    <col min="13539" max="13539" width="13.6640625" style="16" bestFit="1" customWidth="1"/>
    <col min="13540" max="13540" width="1.6640625" style="16" customWidth="1"/>
    <col min="13541" max="13541" width="13" style="16" bestFit="1" customWidth="1"/>
    <col min="13542" max="13786" width="11.33203125" style="16"/>
    <col min="13787" max="13787" width="61.5546875" style="16" customWidth="1"/>
    <col min="13788" max="13788" width="2.5546875" style="16" customWidth="1"/>
    <col min="13789" max="13789" width="13.6640625" style="16" bestFit="1" customWidth="1"/>
    <col min="13790" max="13790" width="1.6640625" style="16" customWidth="1"/>
    <col min="13791" max="13791" width="14.44140625" style="16" bestFit="1" customWidth="1"/>
    <col min="13792" max="13792" width="1.44140625" style="16" customWidth="1"/>
    <col min="13793" max="13793" width="14.44140625" style="16" bestFit="1" customWidth="1"/>
    <col min="13794" max="13794" width="1.6640625" style="16" customWidth="1"/>
    <col min="13795" max="13795" width="13.6640625" style="16" bestFit="1" customWidth="1"/>
    <col min="13796" max="13796" width="1.6640625" style="16" customWidth="1"/>
    <col min="13797" max="13797" width="13" style="16" bestFit="1" customWidth="1"/>
    <col min="13798" max="14042" width="11.33203125" style="16"/>
    <col min="14043" max="14043" width="61.5546875" style="16" customWidth="1"/>
    <col min="14044" max="14044" width="2.5546875" style="16" customWidth="1"/>
    <col min="14045" max="14045" width="13.6640625" style="16" bestFit="1" customWidth="1"/>
    <col min="14046" max="14046" width="1.6640625" style="16" customWidth="1"/>
    <col min="14047" max="14047" width="14.44140625" style="16" bestFit="1" customWidth="1"/>
    <col min="14048" max="14048" width="1.44140625" style="16" customWidth="1"/>
    <col min="14049" max="14049" width="14.44140625" style="16" bestFit="1" customWidth="1"/>
    <col min="14050" max="14050" width="1.6640625" style="16" customWidth="1"/>
    <col min="14051" max="14051" width="13.6640625" style="16" bestFit="1" customWidth="1"/>
    <col min="14052" max="14052" width="1.6640625" style="16" customWidth="1"/>
    <col min="14053" max="14053" width="13" style="16" bestFit="1" customWidth="1"/>
    <col min="14054" max="14298" width="11.33203125" style="16"/>
    <col min="14299" max="14299" width="61.5546875" style="16" customWidth="1"/>
    <col min="14300" max="14300" width="2.5546875" style="16" customWidth="1"/>
    <col min="14301" max="14301" width="13.6640625" style="16" bestFit="1" customWidth="1"/>
    <col min="14302" max="14302" width="1.6640625" style="16" customWidth="1"/>
    <col min="14303" max="14303" width="14.44140625" style="16" bestFit="1" customWidth="1"/>
    <col min="14304" max="14304" width="1.44140625" style="16" customWidth="1"/>
    <col min="14305" max="14305" width="14.44140625" style="16" bestFit="1" customWidth="1"/>
    <col min="14306" max="14306" width="1.6640625" style="16" customWidth="1"/>
    <col min="14307" max="14307" width="13.6640625" style="16" bestFit="1" customWidth="1"/>
    <col min="14308" max="14308" width="1.6640625" style="16" customWidth="1"/>
    <col min="14309" max="14309" width="13" style="16" bestFit="1" customWidth="1"/>
    <col min="14310" max="14554" width="11.33203125" style="16"/>
    <col min="14555" max="14555" width="61.5546875" style="16" customWidth="1"/>
    <col min="14556" max="14556" width="2.5546875" style="16" customWidth="1"/>
    <col min="14557" max="14557" width="13.6640625" style="16" bestFit="1" customWidth="1"/>
    <col min="14558" max="14558" width="1.6640625" style="16" customWidth="1"/>
    <col min="14559" max="14559" width="14.44140625" style="16" bestFit="1" customWidth="1"/>
    <col min="14560" max="14560" width="1.44140625" style="16" customWidth="1"/>
    <col min="14561" max="14561" width="14.44140625" style="16" bestFit="1" customWidth="1"/>
    <col min="14562" max="14562" width="1.6640625" style="16" customWidth="1"/>
    <col min="14563" max="14563" width="13.6640625" style="16" bestFit="1" customWidth="1"/>
    <col min="14564" max="14564" width="1.6640625" style="16" customWidth="1"/>
    <col min="14565" max="14565" width="13" style="16" bestFit="1" customWidth="1"/>
    <col min="14566" max="14810" width="11.33203125" style="16"/>
    <col min="14811" max="14811" width="61.5546875" style="16" customWidth="1"/>
    <col min="14812" max="14812" width="2.5546875" style="16" customWidth="1"/>
    <col min="14813" max="14813" width="13.6640625" style="16" bestFit="1" customWidth="1"/>
    <col min="14814" max="14814" width="1.6640625" style="16" customWidth="1"/>
    <col min="14815" max="14815" width="14.44140625" style="16" bestFit="1" customWidth="1"/>
    <col min="14816" max="14816" width="1.44140625" style="16" customWidth="1"/>
    <col min="14817" max="14817" width="14.44140625" style="16" bestFit="1" customWidth="1"/>
    <col min="14818" max="14818" width="1.6640625" style="16" customWidth="1"/>
    <col min="14819" max="14819" width="13.6640625" style="16" bestFit="1" customWidth="1"/>
    <col min="14820" max="14820" width="1.6640625" style="16" customWidth="1"/>
    <col min="14821" max="14821" width="13" style="16" bestFit="1" customWidth="1"/>
    <col min="14822" max="15066" width="11.33203125" style="16"/>
    <col min="15067" max="15067" width="61.5546875" style="16" customWidth="1"/>
    <col min="15068" max="15068" width="2.5546875" style="16" customWidth="1"/>
    <col min="15069" max="15069" width="13.6640625" style="16" bestFit="1" customWidth="1"/>
    <col min="15070" max="15070" width="1.6640625" style="16" customWidth="1"/>
    <col min="15071" max="15071" width="14.44140625" style="16" bestFit="1" customWidth="1"/>
    <col min="15072" max="15072" width="1.44140625" style="16" customWidth="1"/>
    <col min="15073" max="15073" width="14.44140625" style="16" bestFit="1" customWidth="1"/>
    <col min="15074" max="15074" width="1.6640625" style="16" customWidth="1"/>
    <col min="15075" max="15075" width="13.6640625" style="16" bestFit="1" customWidth="1"/>
    <col min="15076" max="15076" width="1.6640625" style="16" customWidth="1"/>
    <col min="15077" max="15077" width="13" style="16" bestFit="1" customWidth="1"/>
    <col min="15078" max="15322" width="11.33203125" style="16"/>
    <col min="15323" max="15323" width="61.5546875" style="16" customWidth="1"/>
    <col min="15324" max="15324" width="2.5546875" style="16" customWidth="1"/>
    <col min="15325" max="15325" width="13.6640625" style="16" bestFit="1" customWidth="1"/>
    <col min="15326" max="15326" width="1.6640625" style="16" customWidth="1"/>
    <col min="15327" max="15327" width="14.44140625" style="16" bestFit="1" customWidth="1"/>
    <col min="15328" max="15328" width="1.44140625" style="16" customWidth="1"/>
    <col min="15329" max="15329" width="14.44140625" style="16" bestFit="1" customWidth="1"/>
    <col min="15330" max="15330" width="1.6640625" style="16" customWidth="1"/>
    <col min="15331" max="15331" width="13.6640625" style="16" bestFit="1" customWidth="1"/>
    <col min="15332" max="15332" width="1.6640625" style="16" customWidth="1"/>
    <col min="15333" max="15333" width="13" style="16" bestFit="1" customWidth="1"/>
    <col min="15334" max="15578" width="11.33203125" style="16"/>
    <col min="15579" max="15579" width="61.5546875" style="16" customWidth="1"/>
    <col min="15580" max="15580" width="2.5546875" style="16" customWidth="1"/>
    <col min="15581" max="15581" width="13.6640625" style="16" bestFit="1" customWidth="1"/>
    <col min="15582" max="15582" width="1.6640625" style="16" customWidth="1"/>
    <col min="15583" max="15583" width="14.44140625" style="16" bestFit="1" customWidth="1"/>
    <col min="15584" max="15584" width="1.44140625" style="16" customWidth="1"/>
    <col min="15585" max="15585" width="14.44140625" style="16" bestFit="1" customWidth="1"/>
    <col min="15586" max="15586" width="1.6640625" style="16" customWidth="1"/>
    <col min="15587" max="15587" width="13.6640625" style="16" bestFit="1" customWidth="1"/>
    <col min="15588" max="15588" width="1.6640625" style="16" customWidth="1"/>
    <col min="15589" max="15589" width="13" style="16" bestFit="1" customWidth="1"/>
    <col min="15590" max="15834" width="11.33203125" style="16"/>
    <col min="15835" max="15835" width="61.5546875" style="16" customWidth="1"/>
    <col min="15836" max="15836" width="2.5546875" style="16" customWidth="1"/>
    <col min="15837" max="15837" width="13.6640625" style="16" bestFit="1" customWidth="1"/>
    <col min="15838" max="15838" width="1.6640625" style="16" customWidth="1"/>
    <col min="15839" max="15839" width="14.44140625" style="16" bestFit="1" customWidth="1"/>
    <col min="15840" max="15840" width="1.44140625" style="16" customWidth="1"/>
    <col min="15841" max="15841" width="14.44140625" style="16" bestFit="1" customWidth="1"/>
    <col min="15842" max="15842" width="1.6640625" style="16" customWidth="1"/>
    <col min="15843" max="15843" width="13.6640625" style="16" bestFit="1" customWidth="1"/>
    <col min="15844" max="15844" width="1.6640625" style="16" customWidth="1"/>
    <col min="15845" max="15845" width="13" style="16" bestFit="1" customWidth="1"/>
    <col min="15846" max="16090" width="11.33203125" style="16"/>
    <col min="16091" max="16091" width="61.5546875" style="16" customWidth="1"/>
    <col min="16092" max="16092" width="2.5546875" style="16" customWidth="1"/>
    <col min="16093" max="16093" width="13.6640625" style="16" bestFit="1" customWidth="1"/>
    <col min="16094" max="16094" width="1.6640625" style="16" customWidth="1"/>
    <col min="16095" max="16095" width="14.44140625" style="16" bestFit="1" customWidth="1"/>
    <col min="16096" max="16096" width="1.44140625" style="16" customWidth="1"/>
    <col min="16097" max="16097" width="14.44140625" style="16" bestFit="1" customWidth="1"/>
    <col min="16098" max="16098" width="1.6640625" style="16" customWidth="1"/>
    <col min="16099" max="16099" width="13.6640625" style="16" bestFit="1" customWidth="1"/>
    <col min="16100" max="16100" width="1.6640625" style="16" customWidth="1"/>
    <col min="16101" max="16101" width="13" style="16" bestFit="1" customWidth="1"/>
    <col min="16102" max="16384" width="11.33203125" style="16"/>
  </cols>
  <sheetData>
    <row r="1" spans="1:7" ht="12.9" customHeight="1">
      <c r="A1" s="328" t="s">
        <v>105</v>
      </c>
      <c r="B1" s="328"/>
      <c r="C1" s="328"/>
      <c r="D1" s="328"/>
      <c r="E1" s="328"/>
      <c r="F1" s="328"/>
    </row>
    <row r="2" spans="1:7" ht="12.9" customHeight="1">
      <c r="A2" s="331" t="s">
        <v>156</v>
      </c>
      <c r="B2" s="331"/>
      <c r="C2" s="331"/>
      <c r="D2" s="331"/>
      <c r="E2" s="331"/>
      <c r="F2" s="331"/>
    </row>
    <row r="3" spans="1:7" ht="12.9" customHeight="1">
      <c r="A3" s="331" t="s">
        <v>5</v>
      </c>
      <c r="B3" s="331"/>
      <c r="C3" s="331"/>
      <c r="D3" s="331"/>
      <c r="E3" s="331"/>
      <c r="F3" s="331"/>
    </row>
    <row r="4" spans="1:7" s="1" customFormat="1">
      <c r="A4" s="330" t="s">
        <v>2</v>
      </c>
      <c r="B4" s="330"/>
      <c r="C4" s="330"/>
      <c r="D4" s="330"/>
      <c r="E4" s="330"/>
      <c r="F4" s="330"/>
    </row>
    <row r="5" spans="1:7" ht="12.9" customHeight="1">
      <c r="A5" s="282"/>
      <c r="B5" s="283"/>
      <c r="C5" s="284"/>
      <c r="D5" s="283"/>
      <c r="E5" s="284"/>
      <c r="F5" s="283"/>
    </row>
    <row r="6" spans="1:7">
      <c r="A6" s="285"/>
      <c r="B6" s="329" t="s">
        <v>56</v>
      </c>
      <c r="C6" s="329"/>
      <c r="D6" s="329"/>
      <c r="E6" s="329"/>
      <c r="F6" s="329"/>
    </row>
    <row r="7" spans="1:7">
      <c r="A7" s="223"/>
      <c r="B7" s="217" t="s">
        <v>160</v>
      </c>
      <c r="C7" s="41"/>
      <c r="D7" s="217" t="s">
        <v>143</v>
      </c>
      <c r="E7" s="41"/>
      <c r="F7" s="217" t="s">
        <v>160</v>
      </c>
    </row>
    <row r="8" spans="1:7">
      <c r="A8" s="223"/>
      <c r="B8" s="189">
        <v>2017</v>
      </c>
      <c r="C8" s="188"/>
      <c r="D8" s="189">
        <v>2017</v>
      </c>
      <c r="E8" s="188"/>
      <c r="F8" s="189">
        <v>2016</v>
      </c>
    </row>
    <row r="9" spans="1:7" s="87" customFormat="1">
      <c r="A9" s="220" t="s">
        <v>57</v>
      </c>
      <c r="B9" s="207"/>
      <c r="C9" s="286"/>
      <c r="D9" s="207"/>
      <c r="E9" s="286"/>
      <c r="F9" s="207"/>
    </row>
    <row r="10" spans="1:7" ht="17.25" customHeight="1">
      <c r="A10" s="223" t="s">
        <v>59</v>
      </c>
      <c r="B10" s="10">
        <f>'Detailed Revenue'!C10+'Detailed Revenue'!C16+'Detailed Revenue'!C22+'Detailed Revenue'!C28</f>
        <v>581</v>
      </c>
      <c r="C10" s="286"/>
      <c r="D10" s="10">
        <f>'Detailed Revenue'!E10+'Detailed Revenue'!E16+'Detailed Revenue'!E22+'Detailed Revenue'!E28</f>
        <v>620</v>
      </c>
      <c r="E10" s="286"/>
      <c r="F10" s="10">
        <f>'Detailed Revenue'!G10+'Detailed Revenue'!G16+'Detailed Revenue'!G22+'Detailed Revenue'!G28</f>
        <v>557</v>
      </c>
      <c r="G10" s="313"/>
    </row>
    <row r="11" spans="1:7" ht="17.25" customHeight="1">
      <c r="A11" s="11" t="s">
        <v>85</v>
      </c>
      <c r="B11" s="200"/>
      <c r="C11" s="12"/>
      <c r="D11" s="200"/>
      <c r="E11" s="12"/>
      <c r="F11" s="200"/>
    </row>
    <row r="12" spans="1:7" ht="17.25" customHeight="1">
      <c r="A12" s="287" t="s">
        <v>6</v>
      </c>
      <c r="B12" s="199">
        <f>'Detailed Revenue'!C12+'Detailed Revenue'!C18+'Detailed Revenue'!C24</f>
        <v>-266</v>
      </c>
      <c r="C12" s="12"/>
      <c r="D12" s="199">
        <f>'Detailed Revenue'!E12+'Detailed Revenue'!E18+'Detailed Revenue'!E24</f>
        <v>-304</v>
      </c>
      <c r="E12" s="12"/>
      <c r="F12" s="199">
        <f>'Detailed Revenue'!G12+'Detailed Revenue'!G18+'Detailed Revenue'!G24</f>
        <v>-265</v>
      </c>
      <c r="G12" s="314"/>
    </row>
    <row r="13" spans="1:7" ht="17.25" customHeight="1">
      <c r="A13" s="223" t="s">
        <v>7</v>
      </c>
      <c r="B13" s="14">
        <f>'Detailed Revenue'!C13+'Detailed Revenue'!C19+'Detailed Revenue'!C25</f>
        <v>-96</v>
      </c>
      <c r="C13" s="12"/>
      <c r="D13" s="14">
        <f>'Detailed Revenue'!E13+'Detailed Revenue'!E19+'Detailed Revenue'!E25</f>
        <v>-94</v>
      </c>
      <c r="E13" s="12"/>
      <c r="F13" s="14">
        <f>'Detailed Revenue'!G13+'Detailed Revenue'!G19+'Detailed Revenue'!G25</f>
        <v>-79</v>
      </c>
    </row>
    <row r="14" spans="1:7" ht="17.25" customHeight="1">
      <c r="A14" s="287" t="s">
        <v>90</v>
      </c>
      <c r="B14" s="270">
        <f>B10+SUM(B12:B13)</f>
        <v>219</v>
      </c>
      <c r="C14" s="286"/>
      <c r="D14" s="270">
        <f>D10+SUM(D12:D13)</f>
        <v>222</v>
      </c>
      <c r="E14" s="286"/>
      <c r="F14" s="270">
        <f>F10+SUM(F12:F13)</f>
        <v>213</v>
      </c>
      <c r="G14" s="313"/>
    </row>
    <row r="15" spans="1:7" ht="17.25" customHeight="1">
      <c r="A15" s="288"/>
      <c r="B15" s="270"/>
      <c r="C15" s="286"/>
      <c r="D15" s="270"/>
      <c r="E15" s="286"/>
      <c r="F15" s="270"/>
    </row>
    <row r="16" spans="1:7" ht="17.25" customHeight="1">
      <c r="A16" s="223" t="s">
        <v>129</v>
      </c>
      <c r="B16" s="199">
        <f>'Detailed Revenue'!C36</f>
        <v>161</v>
      </c>
      <c r="C16" s="286"/>
      <c r="D16" s="199">
        <f>'Detailed Revenue'!E36</f>
        <v>164</v>
      </c>
      <c r="E16" s="286"/>
      <c r="F16" s="199">
        <f>'Detailed Revenue'!G36</f>
        <v>162</v>
      </c>
      <c r="G16" s="313"/>
    </row>
    <row r="17" spans="1:7" ht="17.25" customHeight="1">
      <c r="A17" s="223" t="s">
        <v>60</v>
      </c>
      <c r="B17" s="199">
        <f>'Detailed Revenue'!C42</f>
        <v>150</v>
      </c>
      <c r="C17" s="286"/>
      <c r="D17" s="199">
        <f>'Detailed Revenue'!E42</f>
        <v>144</v>
      </c>
      <c r="E17" s="286"/>
      <c r="F17" s="199">
        <f>'Detailed Revenue'!G42</f>
        <v>137</v>
      </c>
      <c r="G17" s="313"/>
    </row>
    <row r="18" spans="1:7" ht="17.25" customHeight="1">
      <c r="A18" s="223" t="s">
        <v>130</v>
      </c>
      <c r="B18" s="14">
        <f>'Detailed Revenue'!C44</f>
        <v>77</v>
      </c>
      <c r="C18" s="286"/>
      <c r="D18" s="14">
        <f>'Detailed Revenue'!E44</f>
        <v>72</v>
      </c>
      <c r="E18" s="286"/>
      <c r="F18" s="14">
        <f>'Detailed Revenue'!G44</f>
        <v>73</v>
      </c>
      <c r="G18" s="313"/>
    </row>
    <row r="19" spans="1:7" s="9" customFormat="1" ht="17.25" customHeight="1">
      <c r="A19" s="48"/>
      <c r="B19" s="289"/>
      <c r="C19" s="12"/>
      <c r="D19" s="289"/>
      <c r="E19" s="12"/>
      <c r="F19" s="289"/>
    </row>
    <row r="20" spans="1:7" s="9" customFormat="1" ht="17.25" customHeight="1">
      <c r="A20" s="220" t="s">
        <v>111</v>
      </c>
      <c r="B20" s="14">
        <f>+B14+B17+B18+B16</f>
        <v>607</v>
      </c>
      <c r="C20" s="12"/>
      <c r="D20" s="14">
        <f>+D14+D17+D18+D16</f>
        <v>602</v>
      </c>
      <c r="E20" s="12"/>
      <c r="F20" s="14">
        <f>+F14+F17+F18+F16</f>
        <v>585</v>
      </c>
      <c r="G20" s="313"/>
    </row>
    <row r="21" spans="1:7" s="9" customFormat="1" ht="17.25" customHeight="1">
      <c r="A21" s="220"/>
      <c r="B21" s="199"/>
      <c r="C21" s="12"/>
      <c r="D21" s="199"/>
      <c r="E21" s="12"/>
      <c r="F21" s="199"/>
    </row>
    <row r="22" spans="1:7" ht="17.25" customHeight="1">
      <c r="A22" s="220" t="s">
        <v>58</v>
      </c>
      <c r="B22" s="290"/>
      <c r="C22" s="291"/>
      <c r="D22" s="290"/>
      <c r="E22" s="291"/>
      <c r="F22" s="290"/>
    </row>
    <row r="23" spans="1:7" ht="17.25" customHeight="1">
      <c r="A23" s="223" t="s">
        <v>8</v>
      </c>
      <c r="B23" s="264">
        <v>169</v>
      </c>
      <c r="C23" s="291"/>
      <c r="D23" s="264">
        <v>163</v>
      </c>
      <c r="E23" s="291"/>
      <c r="F23" s="264">
        <v>168</v>
      </c>
    </row>
    <row r="24" spans="1:7" ht="17.25" customHeight="1">
      <c r="A24" s="223" t="s">
        <v>11</v>
      </c>
      <c r="B24" s="264">
        <v>39</v>
      </c>
      <c r="C24" s="286"/>
      <c r="D24" s="264">
        <v>38</v>
      </c>
      <c r="E24" s="286"/>
      <c r="F24" s="264">
        <v>40</v>
      </c>
    </row>
    <row r="25" spans="1:7" ht="17.25" customHeight="1">
      <c r="A25" s="223" t="s">
        <v>12</v>
      </c>
      <c r="B25" s="264">
        <v>31</v>
      </c>
      <c r="C25" s="286"/>
      <c r="D25" s="264">
        <v>30</v>
      </c>
      <c r="E25" s="286"/>
      <c r="F25" s="264">
        <v>28</v>
      </c>
    </row>
    <row r="26" spans="1:7" ht="17.25" customHeight="1">
      <c r="A26" s="223" t="s">
        <v>13</v>
      </c>
      <c r="B26" s="264">
        <v>23</v>
      </c>
      <c r="C26" s="286"/>
      <c r="D26" s="264">
        <v>23</v>
      </c>
      <c r="E26" s="286"/>
      <c r="F26" s="264">
        <v>23</v>
      </c>
    </row>
    <row r="27" spans="1:7" s="87" customFormat="1" ht="17.25" customHeight="1">
      <c r="A27" s="223" t="s">
        <v>16</v>
      </c>
      <c r="B27" s="264">
        <v>15</v>
      </c>
      <c r="C27" s="286"/>
      <c r="D27" s="264">
        <v>30</v>
      </c>
      <c r="E27" s="286"/>
      <c r="F27" s="264">
        <v>19</v>
      </c>
    </row>
    <row r="28" spans="1:7" ht="17.25" customHeight="1">
      <c r="A28" s="223" t="s">
        <v>9</v>
      </c>
      <c r="B28" s="264">
        <v>7</v>
      </c>
      <c r="C28" s="286"/>
      <c r="D28" s="264">
        <v>8</v>
      </c>
      <c r="E28" s="286"/>
      <c r="F28" s="264">
        <v>8</v>
      </c>
    </row>
    <row r="29" spans="1:7" ht="17.25" customHeight="1">
      <c r="A29" s="223" t="s">
        <v>10</v>
      </c>
      <c r="B29" s="264">
        <v>47</v>
      </c>
      <c r="C29" s="286"/>
      <c r="D29" s="264">
        <v>47</v>
      </c>
      <c r="E29" s="286"/>
      <c r="F29" s="264">
        <v>46</v>
      </c>
    </row>
    <row r="30" spans="1:7" ht="17.25" customHeight="1">
      <c r="A30" s="223" t="s">
        <v>14</v>
      </c>
      <c r="B30" s="264">
        <v>9</v>
      </c>
      <c r="C30" s="286"/>
      <c r="D30" s="264">
        <v>8</v>
      </c>
      <c r="E30" s="286"/>
      <c r="F30" s="264">
        <v>8</v>
      </c>
    </row>
    <row r="31" spans="1:7" ht="17.25" customHeight="1">
      <c r="A31" s="223" t="s">
        <v>15</v>
      </c>
      <c r="B31" s="264">
        <v>3</v>
      </c>
      <c r="C31" s="286"/>
      <c r="D31" s="264">
        <v>11</v>
      </c>
      <c r="E31" s="286"/>
      <c r="F31" s="264">
        <v>12</v>
      </c>
    </row>
    <row r="32" spans="1:7" s="9" customFormat="1" ht="17.25" customHeight="1">
      <c r="A32" s="220" t="s">
        <v>17</v>
      </c>
      <c r="B32" s="271">
        <f>SUM(B23:B31)</f>
        <v>343</v>
      </c>
      <c r="C32" s="12"/>
      <c r="D32" s="271">
        <f>SUM(D23:D31)</f>
        <v>358</v>
      </c>
      <c r="E32" s="12"/>
      <c r="F32" s="271">
        <f>SUM(F23:F31)</f>
        <v>352</v>
      </c>
    </row>
    <row r="33" spans="1:6" s="9" customFormat="1" ht="9.75" customHeight="1">
      <c r="A33" s="223"/>
      <c r="B33" s="199"/>
      <c r="C33" s="12"/>
      <c r="D33" s="199"/>
      <c r="E33" s="12"/>
      <c r="F33" s="199"/>
    </row>
    <row r="34" spans="1:6" s="13" customFormat="1" ht="17.25" customHeight="1">
      <c r="A34" s="35" t="s">
        <v>18</v>
      </c>
      <c r="B34" s="199">
        <f>B20-B32</f>
        <v>264</v>
      </c>
      <c r="C34" s="292"/>
      <c r="D34" s="199">
        <f>D20-D32</f>
        <v>244</v>
      </c>
      <c r="E34" s="292"/>
      <c r="F34" s="199">
        <f>F20-F32</f>
        <v>233</v>
      </c>
    </row>
    <row r="35" spans="1:6" s="13" customFormat="1" ht="9.75" customHeight="1">
      <c r="A35" s="200"/>
      <c r="B35" s="199"/>
      <c r="C35" s="292"/>
      <c r="D35" s="199"/>
      <c r="E35" s="292"/>
      <c r="F35" s="199"/>
    </row>
    <row r="36" spans="1:6" ht="17.25" customHeight="1">
      <c r="A36" s="223" t="s">
        <v>49</v>
      </c>
      <c r="B36" s="15">
        <v>2</v>
      </c>
      <c r="C36" s="286"/>
      <c r="D36" s="15">
        <v>2</v>
      </c>
      <c r="E36" s="286"/>
      <c r="F36" s="15">
        <v>1</v>
      </c>
    </row>
    <row r="37" spans="1:6" ht="17.25" customHeight="1">
      <c r="A37" s="223" t="s">
        <v>48</v>
      </c>
      <c r="B37" s="15">
        <v>-34</v>
      </c>
      <c r="C37" s="286"/>
      <c r="D37" s="15">
        <v>-36</v>
      </c>
      <c r="E37" s="286"/>
      <c r="F37" s="15">
        <v>-37</v>
      </c>
    </row>
    <row r="38" spans="1:6" s="118" customFormat="1" ht="17.25" customHeight="1">
      <c r="A38" s="223" t="s">
        <v>113</v>
      </c>
      <c r="B38" s="15">
        <v>0</v>
      </c>
      <c r="C38" s="286"/>
      <c r="D38" s="15">
        <v>1</v>
      </c>
      <c r="E38" s="286"/>
      <c r="F38" s="293">
        <v>0</v>
      </c>
    </row>
    <row r="39" spans="1:6" ht="19.2" customHeight="1">
      <c r="A39" s="223" t="s">
        <v>146</v>
      </c>
      <c r="B39" s="15">
        <v>4</v>
      </c>
      <c r="C39" s="286"/>
      <c r="D39" s="15">
        <v>2</v>
      </c>
      <c r="E39" s="286"/>
      <c r="F39" s="293">
        <v>2</v>
      </c>
    </row>
    <row r="40" spans="1:6" s="87" customFormat="1" ht="4.5" customHeight="1">
      <c r="A40" s="223"/>
      <c r="B40" s="15"/>
      <c r="C40" s="286"/>
      <c r="D40" s="15"/>
      <c r="E40" s="286"/>
      <c r="F40" s="15"/>
    </row>
    <row r="41" spans="1:6" ht="17.25" customHeight="1">
      <c r="A41" s="220" t="s">
        <v>147</v>
      </c>
      <c r="B41" s="266">
        <f>+B34+SUM(B36:B39)</f>
        <v>236</v>
      </c>
      <c r="C41" s="286"/>
      <c r="D41" s="266">
        <f>+D34+SUM(D36:D39)</f>
        <v>213</v>
      </c>
      <c r="E41" s="286"/>
      <c r="F41" s="266">
        <f>+F34+SUM(F36:F39)</f>
        <v>199</v>
      </c>
    </row>
    <row r="42" spans="1:6" s="9" customFormat="1" ht="17.25" customHeight="1">
      <c r="A42" s="223" t="s">
        <v>155</v>
      </c>
      <c r="B42" s="14">
        <v>65</v>
      </c>
      <c r="C42" s="286"/>
      <c r="D42" s="14">
        <v>66</v>
      </c>
      <c r="E42" s="286"/>
      <c r="F42" s="14">
        <v>68</v>
      </c>
    </row>
    <row r="43" spans="1:6" s="9" customFormat="1" ht="6" customHeight="1">
      <c r="A43" s="223"/>
      <c r="B43" s="199"/>
      <c r="C43" s="286"/>
      <c r="D43" s="199"/>
      <c r="E43" s="286"/>
      <c r="F43" s="199"/>
    </row>
    <row r="44" spans="1:6" s="9" customFormat="1" ht="17.25" hidden="1" customHeight="1">
      <c r="A44" s="220" t="s">
        <v>131</v>
      </c>
      <c r="B44" s="199">
        <f>+B41-B42</f>
        <v>171</v>
      </c>
      <c r="C44" s="292"/>
      <c r="D44" s="199">
        <f>+D41-D42</f>
        <v>147</v>
      </c>
      <c r="E44" s="292"/>
      <c r="F44" s="199">
        <f>+F41-F42</f>
        <v>131</v>
      </c>
    </row>
    <row r="45" spans="1:6" s="9" customFormat="1" ht="6.75" hidden="1" customHeight="1">
      <c r="A45" s="294"/>
      <c r="B45" s="267"/>
      <c r="C45" s="12"/>
      <c r="D45" s="267"/>
      <c r="E45" s="12"/>
      <c r="F45" s="267"/>
    </row>
    <row r="46" spans="1:6" s="9" customFormat="1" ht="17.25" hidden="1" customHeight="1">
      <c r="A46" s="223" t="s">
        <v>99</v>
      </c>
      <c r="B46" s="14"/>
      <c r="C46" s="286"/>
      <c r="D46" s="14"/>
      <c r="E46" s="286"/>
      <c r="F46" s="14"/>
    </row>
    <row r="47" spans="1:6" s="9" customFormat="1" ht="6.75" hidden="1" customHeight="1">
      <c r="A47" s="294"/>
      <c r="B47" s="267"/>
      <c r="C47" s="12"/>
      <c r="D47" s="267"/>
      <c r="E47" s="12"/>
      <c r="F47" s="267"/>
    </row>
    <row r="48" spans="1:6" s="9" customFormat="1" ht="17.25" customHeight="1" thickBot="1">
      <c r="A48" s="220" t="s">
        <v>148</v>
      </c>
      <c r="B48" s="295">
        <f>+B44+B46</f>
        <v>171</v>
      </c>
      <c r="C48" s="12"/>
      <c r="D48" s="295">
        <f>+D44+D46</f>
        <v>147</v>
      </c>
      <c r="E48" s="12"/>
      <c r="F48" s="295">
        <f>+F44+F46</f>
        <v>131</v>
      </c>
    </row>
    <row r="49" spans="1:7" s="9" customFormat="1" ht="6.75" customHeight="1" thickTop="1">
      <c r="A49" s="294"/>
      <c r="B49" s="267"/>
      <c r="C49" s="12"/>
      <c r="D49" s="267"/>
      <c r="E49" s="12"/>
      <c r="F49" s="267"/>
    </row>
    <row r="50" spans="1:7" ht="17.25" customHeight="1">
      <c r="A50" s="220" t="s">
        <v>64</v>
      </c>
      <c r="B50" s="268"/>
      <c r="C50" s="223"/>
      <c r="D50" s="268"/>
      <c r="E50" s="223"/>
      <c r="F50" s="268"/>
    </row>
    <row r="51" spans="1:7" ht="17.25" customHeight="1" thickBot="1">
      <c r="A51" s="11" t="s">
        <v>149</v>
      </c>
      <c r="B51" s="269">
        <f>B48/B57</f>
        <v>1.0257948410317936</v>
      </c>
      <c r="C51" s="296"/>
      <c r="D51" s="269">
        <f>D48/D57</f>
        <v>0.88875453446191044</v>
      </c>
      <c r="E51" s="296"/>
      <c r="F51" s="269">
        <f>F48/F57</f>
        <v>0.79106280193236722</v>
      </c>
    </row>
    <row r="52" spans="1:7" ht="17.25" customHeight="1" thickTop="1" thickBot="1">
      <c r="A52" s="11" t="s">
        <v>150</v>
      </c>
      <c r="B52" s="269">
        <f>B48/B58</f>
        <v>1.0058823529411764</v>
      </c>
      <c r="C52" s="297"/>
      <c r="D52" s="269">
        <f>D48/D58</f>
        <v>0.87240356083086057</v>
      </c>
      <c r="E52" s="298"/>
      <c r="F52" s="269">
        <f>F48/F58</f>
        <v>0.77286135693215341</v>
      </c>
    </row>
    <row r="53" spans="1:7" ht="17.25" customHeight="1" thickTop="1" thickBot="1">
      <c r="A53" s="11" t="s">
        <v>109</v>
      </c>
      <c r="B53" s="269">
        <v>0.38</v>
      </c>
      <c r="C53" s="297"/>
      <c r="D53" s="269">
        <v>0.38</v>
      </c>
      <c r="E53" s="298"/>
      <c r="F53" s="269">
        <v>0.32</v>
      </c>
    </row>
    <row r="54" spans="1:7" ht="17.25" customHeight="1" thickTop="1">
      <c r="A54" s="249"/>
      <c r="B54" s="223"/>
      <c r="C54" s="223"/>
      <c r="D54" s="223"/>
      <c r="E54" s="223"/>
      <c r="F54" s="223"/>
    </row>
    <row r="55" spans="1:7" ht="17.25" customHeight="1">
      <c r="A55" s="281" t="s">
        <v>19</v>
      </c>
      <c r="B55" s="297"/>
      <c r="C55" s="297"/>
      <c r="D55" s="297"/>
      <c r="E55" s="297"/>
      <c r="F55" s="297"/>
    </row>
    <row r="56" spans="1:7" ht="17.25" customHeight="1">
      <c r="A56" s="281" t="s">
        <v>151</v>
      </c>
      <c r="B56" s="297"/>
      <c r="C56" s="297"/>
      <c r="D56" s="297"/>
      <c r="E56" s="297"/>
      <c r="F56" s="297"/>
    </row>
    <row r="57" spans="1:7" ht="17.25" customHeight="1">
      <c r="A57" s="200" t="s">
        <v>110</v>
      </c>
      <c r="B57" s="200">
        <v>166.7</v>
      </c>
      <c r="C57" s="200"/>
      <c r="D57" s="200">
        <v>165.4</v>
      </c>
      <c r="E57" s="223"/>
      <c r="F57" s="200">
        <v>165.6</v>
      </c>
      <c r="G57" s="223"/>
    </row>
    <row r="58" spans="1:7" s="15" customFormat="1" ht="17.25" customHeight="1">
      <c r="A58" s="248" t="s">
        <v>144</v>
      </c>
      <c r="B58" s="200">
        <v>170</v>
      </c>
      <c r="C58" s="200"/>
      <c r="D58" s="200">
        <v>168.5</v>
      </c>
      <c r="E58" s="223"/>
      <c r="F58" s="200">
        <v>169.5</v>
      </c>
    </row>
    <row r="59" spans="1:7">
      <c r="B59" s="11"/>
      <c r="G59" s="223"/>
    </row>
    <row r="60" spans="1:7">
      <c r="B60" s="11"/>
      <c r="G60" s="223"/>
    </row>
    <row r="61" spans="1:7" ht="14.4" customHeight="1">
      <c r="A61" s="327"/>
      <c r="B61" s="327"/>
      <c r="C61" s="327"/>
      <c r="D61" s="327"/>
      <c r="E61" s="327"/>
      <c r="F61" s="327"/>
      <c r="G61" s="223"/>
    </row>
    <row r="62" spans="1:7">
      <c r="A62" s="327"/>
      <c r="B62" s="327"/>
      <c r="C62" s="327"/>
      <c r="D62" s="327"/>
      <c r="E62" s="327"/>
      <c r="F62" s="327"/>
      <c r="G62" s="223"/>
    </row>
    <row r="63" spans="1:7">
      <c r="G63" s="223"/>
    </row>
  </sheetData>
  <mergeCells count="6">
    <mergeCell ref="A61:F62"/>
    <mergeCell ref="A1:F1"/>
    <mergeCell ref="B6:F6"/>
    <mergeCell ref="A4:F4"/>
    <mergeCell ref="A3:F3"/>
    <mergeCell ref="A2:F2"/>
  </mergeCells>
  <printOptions horizontalCentered="1"/>
  <pageMargins left="0.31" right="0.28000000000000003" top="0.47" bottom="0.52" header="0.25" footer="0.35"/>
  <pageSetup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52"/>
  <sheetViews>
    <sheetView showGridLines="0" topLeftCell="A22" zoomScale="85" zoomScaleNormal="85" zoomScaleSheetLayoutView="70" workbookViewId="0">
      <selection activeCell="H13" sqref="H13"/>
    </sheetView>
  </sheetViews>
  <sheetFormatPr defaultColWidth="9.109375" defaultRowHeight="12.6"/>
  <cols>
    <col min="1" max="1" width="2.6640625" style="1" customWidth="1"/>
    <col min="2" max="2" width="77.33203125" style="1" customWidth="1"/>
    <col min="3" max="3" width="17.6640625" style="1" customWidth="1"/>
    <col min="4" max="4" width="2.6640625" style="1" customWidth="1"/>
    <col min="5" max="5" width="18.6640625" style="1" customWidth="1"/>
    <col min="6" max="6" width="2.6640625" style="1" customWidth="1"/>
    <col min="7" max="7" width="17.6640625" style="1" customWidth="1"/>
    <col min="8" max="8" width="2.6640625" style="1" customWidth="1"/>
    <col min="9" max="16384" width="9.109375" style="1"/>
  </cols>
  <sheetData>
    <row r="1" spans="1:9">
      <c r="A1" s="330" t="s">
        <v>105</v>
      </c>
      <c r="B1" s="330"/>
      <c r="C1" s="330"/>
      <c r="D1" s="330"/>
      <c r="E1" s="330"/>
      <c r="F1" s="330"/>
      <c r="G1" s="330"/>
      <c r="H1" s="330"/>
    </row>
    <row r="2" spans="1:9">
      <c r="A2" s="330" t="s">
        <v>0</v>
      </c>
      <c r="B2" s="330"/>
      <c r="C2" s="330"/>
      <c r="D2" s="330"/>
      <c r="E2" s="330"/>
      <c r="F2" s="330"/>
      <c r="G2" s="330"/>
      <c r="H2" s="330"/>
    </row>
    <row r="3" spans="1:9">
      <c r="A3" s="332" t="s">
        <v>1</v>
      </c>
      <c r="B3" s="332"/>
      <c r="C3" s="332"/>
      <c r="D3" s="332"/>
      <c r="E3" s="332"/>
      <c r="F3" s="332"/>
      <c r="G3" s="332"/>
      <c r="H3" s="332"/>
    </row>
    <row r="4" spans="1:9">
      <c r="A4" s="332" t="s">
        <v>2</v>
      </c>
      <c r="B4" s="332"/>
      <c r="C4" s="332"/>
      <c r="D4" s="332"/>
      <c r="E4" s="332"/>
      <c r="F4" s="332"/>
      <c r="G4" s="332"/>
      <c r="H4" s="332"/>
    </row>
    <row r="5" spans="1:9">
      <c r="A5" s="168"/>
      <c r="B5" s="168"/>
      <c r="C5" s="169"/>
      <c r="D5" s="170"/>
      <c r="E5" s="171"/>
      <c r="F5" s="170"/>
      <c r="G5" s="170"/>
      <c r="H5" s="169"/>
    </row>
    <row r="6" spans="1:9">
      <c r="A6" s="151"/>
      <c r="B6" s="151"/>
      <c r="C6" s="333" t="s">
        <v>56</v>
      </c>
      <c r="D6" s="333"/>
      <c r="E6" s="333"/>
      <c r="F6" s="333"/>
      <c r="G6" s="333"/>
      <c r="H6" s="170"/>
    </row>
    <row r="7" spans="1:9">
      <c r="A7" s="168"/>
      <c r="B7" s="168"/>
      <c r="C7" s="140" t="str">
        <f>+'Income Statement'!B7</f>
        <v>September 30,</v>
      </c>
      <c r="D7" s="172"/>
      <c r="E7" s="140" t="str">
        <f>+'Income Statement'!D7</f>
        <v>June 30,</v>
      </c>
      <c r="F7" s="172"/>
      <c r="G7" s="140" t="str">
        <f>+'Income Statement'!F7</f>
        <v>September 30,</v>
      </c>
      <c r="H7" s="173"/>
    </row>
    <row r="8" spans="1:9">
      <c r="A8" s="49"/>
      <c r="B8" s="190"/>
      <c r="C8" s="191">
        <f>+'Income Statement'!B8</f>
        <v>2017</v>
      </c>
      <c r="D8" s="188"/>
      <c r="E8" s="191">
        <f>+'Income Statement'!D8</f>
        <v>2017</v>
      </c>
      <c r="F8" s="188"/>
      <c r="G8" s="191">
        <f>+'Income Statement'!F8</f>
        <v>2016</v>
      </c>
      <c r="H8" s="99"/>
    </row>
    <row r="9" spans="1:9">
      <c r="A9" s="8" t="s">
        <v>106</v>
      </c>
      <c r="B9" s="8"/>
      <c r="C9" s="207"/>
      <c r="D9" s="124"/>
      <c r="E9" s="207"/>
      <c r="F9" s="124"/>
      <c r="G9" s="207"/>
      <c r="H9" s="124"/>
    </row>
    <row r="10" spans="1:9">
      <c r="A10" s="52"/>
      <c r="B10" s="103" t="s">
        <v>84</v>
      </c>
      <c r="C10" s="76">
        <v>178</v>
      </c>
      <c r="D10" s="51"/>
      <c r="E10" s="76">
        <v>191</v>
      </c>
      <c r="F10" s="51"/>
      <c r="G10" s="76">
        <v>164</v>
      </c>
      <c r="H10" s="76"/>
      <c r="I10" s="314"/>
    </row>
    <row r="11" spans="1:9" ht="14.4">
      <c r="A11" s="52"/>
      <c r="B11" s="90" t="s">
        <v>85</v>
      </c>
      <c r="C11" s="84"/>
      <c r="D11" s="51"/>
      <c r="E11" s="203"/>
      <c r="F11" s="51"/>
      <c r="G11" s="84"/>
      <c r="H11" s="83"/>
    </row>
    <row r="12" spans="1:9">
      <c r="A12" s="52"/>
      <c r="B12" s="90" t="s">
        <v>3</v>
      </c>
      <c r="C12" s="84">
        <v>-106</v>
      </c>
      <c r="D12" s="51"/>
      <c r="E12" s="203">
        <v>-115</v>
      </c>
      <c r="F12" s="51"/>
      <c r="G12" s="84">
        <v>-90</v>
      </c>
      <c r="H12" s="84"/>
      <c r="I12" s="314"/>
    </row>
    <row r="13" spans="1:9" ht="14.4">
      <c r="A13" s="52"/>
      <c r="B13" s="90" t="s">
        <v>4</v>
      </c>
      <c r="C13" s="175">
        <v>-10</v>
      </c>
      <c r="D13" s="51"/>
      <c r="E13" s="175">
        <v>-9</v>
      </c>
      <c r="F13" s="51"/>
      <c r="G13" s="175">
        <v>-7</v>
      </c>
      <c r="H13" s="83"/>
      <c r="I13" s="314"/>
    </row>
    <row r="14" spans="1:9">
      <c r="A14" s="116"/>
      <c r="B14" s="6" t="s">
        <v>86</v>
      </c>
      <c r="C14" s="127">
        <f>C10+C12+C13</f>
        <v>62</v>
      </c>
      <c r="D14" s="51"/>
      <c r="E14" s="208">
        <f>E10+E12+E13</f>
        <v>67</v>
      </c>
      <c r="F14" s="51"/>
      <c r="G14" s="127">
        <f>G10+G12+G13</f>
        <v>67</v>
      </c>
      <c r="H14" s="127"/>
      <c r="I14" s="314"/>
    </row>
    <row r="15" spans="1:9">
      <c r="A15" s="116"/>
      <c r="B15" s="6"/>
      <c r="C15" s="71"/>
      <c r="D15" s="51"/>
      <c r="E15" s="71"/>
      <c r="F15" s="51"/>
      <c r="G15" s="71"/>
      <c r="H15" s="71"/>
    </row>
    <row r="16" spans="1:9">
      <c r="A16" s="50"/>
      <c r="B16" s="103" t="s">
        <v>87</v>
      </c>
      <c r="C16" s="84">
        <v>304</v>
      </c>
      <c r="D16" s="51"/>
      <c r="E16" s="203">
        <v>333</v>
      </c>
      <c r="F16" s="51"/>
      <c r="G16" s="84">
        <v>302</v>
      </c>
      <c r="H16" s="84"/>
      <c r="I16" s="314"/>
    </row>
    <row r="17" spans="1:9">
      <c r="A17" s="50"/>
      <c r="B17" s="90" t="s">
        <v>85</v>
      </c>
      <c r="C17" s="2"/>
      <c r="D17" s="51"/>
      <c r="E17" s="2"/>
      <c r="F17" s="51"/>
      <c r="G17" s="2"/>
      <c r="H17" s="2"/>
    </row>
    <row r="18" spans="1:9">
      <c r="A18" s="50"/>
      <c r="B18" s="90" t="s">
        <v>3</v>
      </c>
      <c r="C18" s="81">
        <v>-157</v>
      </c>
      <c r="D18" s="51"/>
      <c r="E18" s="202">
        <v>-185</v>
      </c>
      <c r="F18" s="51"/>
      <c r="G18" s="81">
        <v>-171</v>
      </c>
      <c r="H18" s="81"/>
      <c r="I18" s="314"/>
    </row>
    <row r="19" spans="1:9" ht="14.4">
      <c r="A19" s="50"/>
      <c r="B19" s="90" t="s">
        <v>4</v>
      </c>
      <c r="C19" s="176">
        <v>-85</v>
      </c>
      <c r="D19" s="51"/>
      <c r="E19" s="176">
        <v>-84</v>
      </c>
      <c r="F19" s="51"/>
      <c r="G19" s="176">
        <v>-72</v>
      </c>
      <c r="H19" s="85"/>
      <c r="I19" s="314"/>
    </row>
    <row r="20" spans="1:9">
      <c r="A20" s="52"/>
      <c r="B20" s="6" t="s">
        <v>88</v>
      </c>
      <c r="C20" s="127">
        <f>SUM(C16:C19)</f>
        <v>62</v>
      </c>
      <c r="D20" s="51"/>
      <c r="E20" s="208">
        <f>SUM(E16:E19)</f>
        <v>64</v>
      </c>
      <c r="F20" s="51"/>
      <c r="G20" s="127">
        <f>SUM(G16:G19)</f>
        <v>59</v>
      </c>
      <c r="H20" s="127"/>
      <c r="I20" s="314"/>
    </row>
    <row r="21" spans="1:9" ht="14.4">
      <c r="A21" s="52"/>
      <c r="B21" s="167"/>
      <c r="C21" s="93"/>
      <c r="D21" s="51"/>
      <c r="E21" s="205"/>
      <c r="F21" s="51"/>
      <c r="G21" s="93"/>
      <c r="H21" s="3"/>
    </row>
    <row r="22" spans="1:9">
      <c r="A22" s="52"/>
      <c r="B22" s="185" t="s">
        <v>121</v>
      </c>
      <c r="C22" s="205">
        <v>24</v>
      </c>
      <c r="D22" s="51"/>
      <c r="E22" s="205">
        <v>24</v>
      </c>
      <c r="F22" s="51"/>
      <c r="G22" s="93">
        <v>22</v>
      </c>
      <c r="H22" s="93"/>
      <c r="I22" s="314"/>
    </row>
    <row r="23" spans="1:9" ht="14.4">
      <c r="A23" s="52"/>
      <c r="B23" s="186" t="s">
        <v>85</v>
      </c>
      <c r="C23" s="177"/>
      <c r="D23" s="51"/>
      <c r="E23" s="177"/>
      <c r="F23" s="51"/>
      <c r="G23" s="177"/>
      <c r="H23" s="3"/>
    </row>
    <row r="24" spans="1:9" ht="14.4">
      <c r="A24" s="52"/>
      <c r="B24" s="186" t="s">
        <v>3</v>
      </c>
      <c r="C24" s="86">
        <v>-3</v>
      </c>
      <c r="D24" s="51"/>
      <c r="E24" s="199">
        <v>-4</v>
      </c>
      <c r="F24" s="51"/>
      <c r="G24" s="86">
        <v>-4</v>
      </c>
      <c r="H24" s="94"/>
      <c r="I24" s="314"/>
    </row>
    <row r="25" spans="1:9" ht="14.4">
      <c r="A25" s="52"/>
      <c r="B25" s="186" t="s">
        <v>4</v>
      </c>
      <c r="C25" s="14">
        <v>-1</v>
      </c>
      <c r="D25" s="51"/>
      <c r="E25" s="14">
        <v>-1</v>
      </c>
      <c r="F25" s="51"/>
      <c r="G25" s="14">
        <v>0</v>
      </c>
      <c r="H25" s="94"/>
      <c r="I25" s="314"/>
    </row>
    <row r="26" spans="1:9" ht="14.4">
      <c r="A26" s="52"/>
      <c r="B26" s="6" t="s">
        <v>124</v>
      </c>
      <c r="C26" s="177">
        <f>C22+C25+C24</f>
        <v>20</v>
      </c>
      <c r="D26" s="51"/>
      <c r="E26" s="177">
        <f>E22+E25+E24</f>
        <v>19</v>
      </c>
      <c r="F26" s="51"/>
      <c r="G26" s="177">
        <f>G22+G25+G24</f>
        <v>18</v>
      </c>
      <c r="H26" s="104"/>
      <c r="I26" s="314"/>
    </row>
    <row r="27" spans="1:9" ht="14.4">
      <c r="A27" s="52"/>
      <c r="B27" s="167"/>
      <c r="C27" s="86"/>
      <c r="D27" s="51"/>
      <c r="E27" s="199"/>
      <c r="F27" s="51"/>
      <c r="G27" s="86"/>
      <c r="H27" s="95"/>
    </row>
    <row r="28" spans="1:9" ht="14.4">
      <c r="A28" s="116"/>
      <c r="B28" s="185" t="s">
        <v>120</v>
      </c>
      <c r="C28" s="180">
        <v>75</v>
      </c>
      <c r="D28" s="90"/>
      <c r="E28" s="180">
        <v>72</v>
      </c>
      <c r="F28" s="90"/>
      <c r="G28" s="180">
        <v>69</v>
      </c>
      <c r="H28" s="85"/>
      <c r="I28" s="314"/>
    </row>
    <row r="29" spans="1:9" ht="14.4">
      <c r="A29" s="116"/>
      <c r="B29" s="186"/>
      <c r="C29" s="178"/>
      <c r="D29" s="90"/>
      <c r="E29" s="178"/>
      <c r="F29" s="90"/>
      <c r="G29" s="178"/>
      <c r="H29" s="83"/>
    </row>
    <row r="30" spans="1:9" ht="14.4">
      <c r="A30" s="53"/>
      <c r="B30" s="187" t="s">
        <v>89</v>
      </c>
      <c r="C30" s="176">
        <f>C20+C14+C28+C26</f>
        <v>219</v>
      </c>
      <c r="D30" s="51"/>
      <c r="E30" s="176">
        <f>E20+E14+E28+E26</f>
        <v>222</v>
      </c>
      <c r="F30" s="51"/>
      <c r="G30" s="176">
        <f>G20+G14+G28+G26</f>
        <v>213</v>
      </c>
      <c r="H30" s="85"/>
      <c r="I30" s="314"/>
    </row>
    <row r="31" spans="1:9" ht="14.4">
      <c r="A31" s="53"/>
      <c r="B31" s="92"/>
      <c r="C31" s="127"/>
      <c r="D31" s="51"/>
      <c r="E31" s="208"/>
      <c r="F31" s="51"/>
      <c r="G31" s="127"/>
      <c r="H31" s="98"/>
    </row>
    <row r="32" spans="1:9">
      <c r="A32" s="8" t="s">
        <v>128</v>
      </c>
      <c r="B32" s="6"/>
    </row>
    <row r="33" spans="1:9">
      <c r="A33" s="52"/>
      <c r="B33" s="91" t="s">
        <v>104</v>
      </c>
      <c r="C33" s="201">
        <v>94</v>
      </c>
      <c r="D33" s="51"/>
      <c r="E33" s="201">
        <v>97</v>
      </c>
      <c r="F33" s="51"/>
      <c r="G33" s="201">
        <v>94</v>
      </c>
      <c r="H33" s="201"/>
      <c r="I33" s="314"/>
    </row>
    <row r="34" spans="1:9" ht="14.4">
      <c r="A34" s="8"/>
      <c r="B34" s="6" t="s">
        <v>127</v>
      </c>
      <c r="C34" s="180">
        <v>67</v>
      </c>
      <c r="D34" s="51"/>
      <c r="E34" s="180">
        <v>67</v>
      </c>
      <c r="F34" s="51"/>
      <c r="G34" s="180">
        <v>68</v>
      </c>
      <c r="H34" s="206"/>
      <c r="I34" s="314"/>
    </row>
    <row r="35" spans="1:9" ht="12.75" customHeight="1">
      <c r="A35" s="8"/>
      <c r="B35" s="6"/>
      <c r="C35" s="208"/>
      <c r="D35" s="51"/>
      <c r="E35" s="208"/>
      <c r="F35" s="51"/>
      <c r="G35" s="208"/>
      <c r="H35" s="204"/>
    </row>
    <row r="36" spans="1:9" ht="14.4">
      <c r="A36" s="8"/>
      <c r="B36" s="184" t="s">
        <v>125</v>
      </c>
      <c r="C36" s="176">
        <f>+C33+C34</f>
        <v>161</v>
      </c>
      <c r="D36" s="51"/>
      <c r="E36" s="176">
        <f>+E33+E34</f>
        <v>164</v>
      </c>
      <c r="F36" s="51"/>
      <c r="G36" s="176">
        <f>+G33+G34</f>
        <v>162</v>
      </c>
      <c r="H36" s="204"/>
      <c r="I36" s="314"/>
    </row>
    <row r="37" spans="1:9" ht="14.25" customHeight="1">
      <c r="A37" s="50"/>
      <c r="B37" s="90"/>
      <c r="C37" s="178"/>
      <c r="D37" s="90"/>
      <c r="E37" s="178"/>
      <c r="F37" s="90"/>
      <c r="G37" s="178"/>
      <c r="H37" s="82"/>
    </row>
    <row r="38" spans="1:9" ht="16.2">
      <c r="A38" s="12" t="s">
        <v>107</v>
      </c>
      <c r="B38" s="125"/>
      <c r="C38" s="179"/>
      <c r="D38" s="5"/>
      <c r="E38" s="179"/>
      <c r="F38" s="5"/>
      <c r="G38" s="179"/>
      <c r="H38" s="7"/>
    </row>
    <row r="39" spans="1:9" s="97" customFormat="1">
      <c r="A39" s="96"/>
      <c r="B39" s="91" t="s">
        <v>94</v>
      </c>
      <c r="C39" s="75">
        <v>116</v>
      </c>
      <c r="D39" s="51"/>
      <c r="E39" s="201">
        <v>111</v>
      </c>
      <c r="F39" s="51"/>
      <c r="G39" s="75">
        <v>109</v>
      </c>
      <c r="H39" s="75"/>
      <c r="I39" s="314"/>
    </row>
    <row r="40" spans="1:9" ht="14.4">
      <c r="A40" s="52"/>
      <c r="B40" s="91" t="s">
        <v>81</v>
      </c>
      <c r="C40" s="180">
        <v>34</v>
      </c>
      <c r="D40" s="51"/>
      <c r="E40" s="180">
        <v>33</v>
      </c>
      <c r="F40" s="51"/>
      <c r="G40" s="180">
        <v>28</v>
      </c>
      <c r="H40" s="98"/>
      <c r="I40" s="314"/>
    </row>
    <row r="41" spans="1:9" ht="13.5" customHeight="1">
      <c r="A41" s="52"/>
      <c r="B41" s="92"/>
      <c r="C41" s="127"/>
      <c r="D41" s="51"/>
      <c r="E41" s="208"/>
      <c r="F41" s="51"/>
      <c r="G41" s="127"/>
      <c r="H41" s="85"/>
    </row>
    <row r="42" spans="1:9" ht="14.4">
      <c r="A42" s="52"/>
      <c r="B42" s="184" t="s">
        <v>61</v>
      </c>
      <c r="C42" s="176">
        <f>+C39+C40</f>
        <v>150</v>
      </c>
      <c r="D42" s="51"/>
      <c r="E42" s="176">
        <f>+E39+E40</f>
        <v>144</v>
      </c>
      <c r="F42" s="51"/>
      <c r="G42" s="176">
        <f>+G39+G40</f>
        <v>137</v>
      </c>
      <c r="H42" s="85"/>
      <c r="I42" s="314"/>
    </row>
    <row r="43" spans="1:9">
      <c r="A43" s="52"/>
      <c r="B43" s="90"/>
      <c r="C43" s="178"/>
      <c r="D43" s="6"/>
      <c r="E43" s="178"/>
      <c r="F43" s="6"/>
      <c r="G43" s="178"/>
      <c r="H43" s="84"/>
    </row>
    <row r="44" spans="1:9" ht="14.4">
      <c r="A44" s="12" t="s">
        <v>126</v>
      </c>
      <c r="B44" s="125"/>
      <c r="C44" s="176">
        <v>77</v>
      </c>
      <c r="D44" s="118"/>
      <c r="E44" s="176">
        <v>72</v>
      </c>
      <c r="F44" s="118"/>
      <c r="G44" s="176">
        <v>73</v>
      </c>
      <c r="H44" s="85"/>
      <c r="I44" s="314"/>
    </row>
    <row r="46" spans="1:9" ht="15" thickBot="1">
      <c r="A46" s="9" t="s">
        <v>116</v>
      </c>
      <c r="C46" s="181">
        <f>+C30+C36+C42+C44</f>
        <v>607</v>
      </c>
      <c r="D46" s="90"/>
      <c r="E46" s="181">
        <f>+E30+E36+E42+E44</f>
        <v>602</v>
      </c>
      <c r="F46" s="90"/>
      <c r="G46" s="181">
        <f>+G30+G36+G42+G44</f>
        <v>585</v>
      </c>
      <c r="H46" s="128"/>
      <c r="I46" s="314"/>
    </row>
    <row r="47" spans="1:9" ht="13.2" thickTop="1"/>
    <row r="52" spans="1:8">
      <c r="A52" s="8"/>
      <c r="B52" s="6"/>
      <c r="C52" s="201"/>
      <c r="D52" s="51"/>
      <c r="E52" s="201"/>
      <c r="F52" s="51"/>
      <c r="G52" s="201"/>
      <c r="H52" s="201"/>
    </row>
  </sheetData>
  <mergeCells count="5">
    <mergeCell ref="A1:H1"/>
    <mergeCell ref="A4:H4"/>
    <mergeCell ref="C6:G6"/>
    <mergeCell ref="A3:H3"/>
    <mergeCell ref="A2:H2"/>
  </mergeCells>
  <printOptions horizontalCentered="1"/>
  <pageMargins left="0.31" right="0.28000000000000003" top="0.47" bottom="0.52" header="0.25" footer="0.35"/>
  <pageSetup scale="7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M55"/>
  <sheetViews>
    <sheetView showGridLines="0" topLeftCell="A28" zoomScale="90" zoomScaleNormal="90" zoomScaleSheetLayoutView="89" workbookViewId="0">
      <selection activeCell="E44" sqref="E44:E48"/>
    </sheetView>
  </sheetViews>
  <sheetFormatPr defaultColWidth="9.109375" defaultRowHeight="13.2"/>
  <cols>
    <col min="1" max="1" width="2.44140625" style="55" customWidth="1"/>
    <col min="2" max="2" width="4" style="57" customWidth="1"/>
    <col min="3" max="3" width="5" style="55" customWidth="1"/>
    <col min="4" max="4" width="71.33203125" style="55" customWidth="1"/>
    <col min="5" max="5" width="17.44140625" style="149" customWidth="1"/>
    <col min="6" max="6" width="2.6640625" style="130" customWidth="1"/>
    <col min="7" max="7" width="17.44140625" style="45" customWidth="1"/>
    <col min="8" max="8" width="1.5546875" style="55" customWidth="1"/>
    <col min="9" max="9" width="1.6640625" style="55" customWidth="1"/>
    <col min="10" max="10" width="1.5546875" style="55" customWidth="1"/>
    <col min="11" max="11" width="9.109375" style="55"/>
    <col min="12" max="12" width="13.109375" style="55" bestFit="1" customWidth="1"/>
    <col min="13" max="16384" width="9.109375" style="55"/>
  </cols>
  <sheetData>
    <row r="1" spans="1:39">
      <c r="A1" s="334" t="s">
        <v>105</v>
      </c>
      <c r="B1" s="334"/>
      <c r="C1" s="334"/>
      <c r="D1" s="334"/>
      <c r="E1" s="334"/>
      <c r="F1" s="334"/>
      <c r="G1" s="334"/>
      <c r="H1" s="334"/>
      <c r="I1" s="334"/>
      <c r="J1" s="79"/>
    </row>
    <row r="2" spans="1:39">
      <c r="A2" s="334" t="s">
        <v>62</v>
      </c>
      <c r="B2" s="334"/>
      <c r="C2" s="334"/>
      <c r="D2" s="334"/>
      <c r="E2" s="334"/>
      <c r="F2" s="334"/>
      <c r="G2" s="334"/>
      <c r="H2" s="334"/>
      <c r="I2" s="334"/>
      <c r="J2" s="79"/>
    </row>
    <row r="3" spans="1:39">
      <c r="A3" s="334" t="s">
        <v>1</v>
      </c>
      <c r="B3" s="334"/>
      <c r="C3" s="334"/>
      <c r="D3" s="334"/>
      <c r="E3" s="334"/>
      <c r="F3" s="334"/>
      <c r="G3" s="334"/>
      <c r="H3" s="334"/>
      <c r="I3" s="334"/>
      <c r="J3" s="56"/>
    </row>
    <row r="4" spans="1:39">
      <c r="A4" s="334"/>
      <c r="B4" s="334"/>
      <c r="C4" s="334"/>
      <c r="D4" s="334"/>
      <c r="E4" s="334"/>
      <c r="F4" s="334"/>
      <c r="G4" s="334"/>
      <c r="H4" s="334"/>
      <c r="I4" s="334"/>
    </row>
    <row r="5" spans="1:39">
      <c r="B5" s="58"/>
      <c r="C5" s="47"/>
      <c r="D5" s="47"/>
      <c r="E5" s="150" t="str">
        <f>+'Detailed Revenue'!C7</f>
        <v>September 30,</v>
      </c>
      <c r="F5" s="138"/>
      <c r="G5" s="150" t="s">
        <v>117</v>
      </c>
      <c r="H5" s="58"/>
      <c r="I5" s="59"/>
    </row>
    <row r="6" spans="1:39">
      <c r="B6" s="192"/>
      <c r="C6" s="193"/>
      <c r="D6" s="193"/>
      <c r="E6" s="183">
        <f>+'Detailed Revenue'!C8</f>
        <v>2017</v>
      </c>
      <c r="F6" s="194"/>
      <c r="G6" s="183">
        <v>2016</v>
      </c>
      <c r="H6" s="58"/>
      <c r="I6" s="59"/>
    </row>
    <row r="7" spans="1:39" s="60" customFormat="1" ht="17.25" customHeight="1">
      <c r="B7" s="72" t="s">
        <v>20</v>
      </c>
      <c r="C7" s="56"/>
      <c r="D7" s="56"/>
      <c r="E7" s="151" t="s">
        <v>2</v>
      </c>
      <c r="F7" s="139"/>
      <c r="G7" s="106"/>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row>
    <row r="8" spans="1:39" ht="18.75" customHeight="1">
      <c r="B8" s="61" t="s">
        <v>21</v>
      </c>
      <c r="C8" s="47"/>
      <c r="D8" s="47"/>
      <c r="E8" s="152"/>
      <c r="F8" s="132"/>
      <c r="G8" s="54"/>
      <c r="H8" s="47"/>
      <c r="I8" s="47"/>
    </row>
    <row r="9" spans="1:39" ht="18.75" customHeight="1">
      <c r="A9" s="62"/>
      <c r="B9" s="58"/>
      <c r="C9" s="47" t="s">
        <v>22</v>
      </c>
      <c r="D9" s="47"/>
      <c r="E9" s="153">
        <v>530</v>
      </c>
      <c r="F9" s="133"/>
      <c r="G9" s="153">
        <v>403</v>
      </c>
      <c r="H9" s="63"/>
      <c r="I9" s="47"/>
      <c r="K9" s="62"/>
    </row>
    <row r="10" spans="1:39" ht="18.75" customHeight="1">
      <c r="A10" s="62"/>
      <c r="B10" s="58"/>
      <c r="C10" s="47" t="s">
        <v>23</v>
      </c>
      <c r="D10" s="47"/>
      <c r="E10" s="154">
        <v>21</v>
      </c>
      <c r="F10" s="133"/>
      <c r="G10" s="154">
        <v>15</v>
      </c>
      <c r="H10" s="63"/>
      <c r="I10" s="47"/>
      <c r="K10" s="62"/>
    </row>
    <row r="11" spans="1:39" ht="18.75" customHeight="1">
      <c r="A11" s="62"/>
      <c r="B11" s="58"/>
      <c r="C11" s="47" t="s">
        <v>24</v>
      </c>
      <c r="E11" s="154">
        <v>207</v>
      </c>
      <c r="F11" s="132"/>
      <c r="G11" s="154">
        <v>245</v>
      </c>
      <c r="H11" s="47"/>
      <c r="I11" s="47"/>
    </row>
    <row r="12" spans="1:39" ht="18.75" customHeight="1">
      <c r="B12" s="58"/>
      <c r="C12" s="47" t="s">
        <v>25</v>
      </c>
      <c r="D12" s="47"/>
      <c r="E12" s="154">
        <v>320</v>
      </c>
      <c r="F12" s="132"/>
      <c r="G12" s="154">
        <v>429</v>
      </c>
      <c r="H12" s="47"/>
      <c r="I12" s="47"/>
    </row>
    <row r="13" spans="1:39" ht="18.75" customHeight="1">
      <c r="B13" s="58"/>
      <c r="C13" s="47" t="s">
        <v>26</v>
      </c>
      <c r="D13" s="47"/>
      <c r="E13" s="110">
        <v>3893</v>
      </c>
      <c r="F13" s="114"/>
      <c r="G13" s="209">
        <v>3301</v>
      </c>
      <c r="H13" s="47"/>
      <c r="I13" s="47"/>
    </row>
    <row r="14" spans="1:39" ht="18.75" customHeight="1">
      <c r="B14" s="58"/>
      <c r="C14" s="47" t="s">
        <v>27</v>
      </c>
      <c r="D14" s="47"/>
      <c r="E14" s="209">
        <v>175</v>
      </c>
      <c r="F14" s="114"/>
      <c r="G14" s="209">
        <v>167</v>
      </c>
      <c r="H14" s="47"/>
      <c r="I14" s="47"/>
    </row>
    <row r="15" spans="1:39" ht="18.75" customHeight="1">
      <c r="B15" s="58"/>
      <c r="C15" s="47" t="s">
        <v>175</v>
      </c>
      <c r="D15" s="47"/>
      <c r="E15" s="198">
        <v>300</v>
      </c>
      <c r="F15" s="114"/>
      <c r="G15" s="198">
        <v>0</v>
      </c>
      <c r="H15" s="47"/>
      <c r="I15" s="47"/>
    </row>
    <row r="16" spans="1:39" ht="18.75" customHeight="1">
      <c r="B16" s="47" t="s">
        <v>28</v>
      </c>
      <c r="C16" s="47"/>
      <c r="D16" s="47"/>
      <c r="E16" s="110">
        <f>SUM(E9:E15)</f>
        <v>5446</v>
      </c>
      <c r="F16" s="114"/>
      <c r="G16" s="209">
        <f>SUM(G9:G15)</f>
        <v>4560</v>
      </c>
      <c r="H16" s="47"/>
      <c r="I16" s="47"/>
      <c r="L16" s="130"/>
    </row>
    <row r="17" spans="1:12" ht="18.75" customHeight="1">
      <c r="B17" s="47" t="s">
        <v>29</v>
      </c>
      <c r="C17" s="47"/>
      <c r="D17" s="47"/>
      <c r="E17" s="155">
        <v>379</v>
      </c>
      <c r="F17" s="114"/>
      <c r="G17" s="155">
        <v>362</v>
      </c>
      <c r="H17" s="47"/>
      <c r="I17" s="47"/>
      <c r="L17" s="130"/>
    </row>
    <row r="18" spans="1:12" ht="18.75" customHeight="1">
      <c r="B18" s="47" t="s">
        <v>115</v>
      </c>
      <c r="C18" s="47"/>
      <c r="D18" s="47"/>
      <c r="E18" s="148">
        <v>611</v>
      </c>
      <c r="F18" s="114"/>
      <c r="G18" s="221">
        <v>717</v>
      </c>
      <c r="H18" s="47"/>
      <c r="I18" s="47"/>
      <c r="L18" s="131"/>
    </row>
    <row r="19" spans="1:12" ht="18.75" customHeight="1">
      <c r="B19" s="47" t="s">
        <v>30</v>
      </c>
      <c r="C19" s="47"/>
      <c r="D19" s="47"/>
      <c r="E19" s="155">
        <v>6154</v>
      </c>
      <c r="F19" s="114"/>
      <c r="G19" s="155">
        <v>6027</v>
      </c>
      <c r="H19" s="47"/>
      <c r="I19" s="47"/>
    </row>
    <row r="20" spans="1:12" ht="18.75" customHeight="1">
      <c r="B20" s="47" t="s">
        <v>31</v>
      </c>
      <c r="C20" s="47"/>
      <c r="D20" s="47"/>
      <c r="E20" s="155">
        <v>2091</v>
      </c>
      <c r="F20" s="114"/>
      <c r="G20" s="155">
        <v>2094</v>
      </c>
      <c r="H20" s="64"/>
      <c r="I20" s="47"/>
    </row>
    <row r="21" spans="1:12" ht="18.75" customHeight="1">
      <c r="B21" s="47" t="s">
        <v>32</v>
      </c>
      <c r="C21" s="47"/>
      <c r="D21" s="47"/>
      <c r="E21" s="155">
        <v>391</v>
      </c>
      <c r="F21" s="114"/>
      <c r="G21" s="155">
        <v>390</v>
      </c>
      <c r="H21" s="65"/>
      <c r="I21" s="47"/>
    </row>
    <row r="22" spans="1:12" ht="18.75" customHeight="1" thickBot="1">
      <c r="B22" s="47" t="s">
        <v>33</v>
      </c>
      <c r="C22" s="58"/>
      <c r="D22" s="58"/>
      <c r="E22" s="156">
        <f>SUM(E16:E21)</f>
        <v>15072</v>
      </c>
      <c r="F22" s="114"/>
      <c r="G22" s="156">
        <f>SUM(G16:G21)</f>
        <v>14150</v>
      </c>
      <c r="H22" s="65"/>
      <c r="I22" s="47"/>
      <c r="L22" s="130"/>
    </row>
    <row r="23" spans="1:12" ht="9.75" customHeight="1" thickTop="1">
      <c r="F23" s="134"/>
      <c r="G23" s="149"/>
      <c r="I23" s="47"/>
    </row>
    <row r="24" spans="1:12">
      <c r="A24" s="57"/>
      <c r="B24" s="58" t="s">
        <v>34</v>
      </c>
      <c r="C24" s="47"/>
      <c r="D24" s="47"/>
      <c r="E24" s="157"/>
      <c r="F24" s="114"/>
      <c r="G24" s="157"/>
      <c r="H24" s="66"/>
      <c r="I24" s="47"/>
    </row>
    <row r="25" spans="1:12" ht="18.899999999999999" customHeight="1">
      <c r="B25" s="61" t="s">
        <v>35</v>
      </c>
      <c r="C25" s="56"/>
      <c r="D25" s="47"/>
      <c r="E25" s="158"/>
      <c r="F25" s="114"/>
      <c r="G25" s="158"/>
      <c r="H25" s="47"/>
      <c r="I25" s="47"/>
    </row>
    <row r="26" spans="1:12" ht="18.899999999999999" customHeight="1">
      <c r="B26" s="58"/>
      <c r="C26" s="47" t="s">
        <v>36</v>
      </c>
      <c r="D26" s="47"/>
      <c r="E26" s="159">
        <v>168</v>
      </c>
      <c r="F26" s="135"/>
      <c r="G26" s="159">
        <v>175</v>
      </c>
      <c r="H26" s="47"/>
      <c r="I26" s="47"/>
    </row>
    <row r="27" spans="1:12" ht="18.899999999999999" customHeight="1">
      <c r="B27" s="58"/>
      <c r="C27" s="47" t="s">
        <v>37</v>
      </c>
      <c r="D27" s="47"/>
      <c r="E27" s="160">
        <v>31</v>
      </c>
      <c r="F27" s="114"/>
      <c r="G27" s="160">
        <v>108</v>
      </c>
      <c r="H27" s="47"/>
      <c r="I27" s="47"/>
    </row>
    <row r="28" spans="1:12" ht="18.899999999999999" customHeight="1">
      <c r="B28" s="58"/>
      <c r="C28" s="47" t="s">
        <v>38</v>
      </c>
      <c r="D28" s="47"/>
      <c r="E28" s="160">
        <v>130</v>
      </c>
      <c r="F28" s="114"/>
      <c r="G28" s="160">
        <v>207</v>
      </c>
      <c r="H28" s="47"/>
      <c r="I28" s="47"/>
    </row>
    <row r="29" spans="1:12" ht="18.899999999999999" customHeight="1">
      <c r="B29" s="58"/>
      <c r="C29" s="47" t="s">
        <v>39</v>
      </c>
      <c r="D29" s="47"/>
      <c r="E29" s="160">
        <v>204</v>
      </c>
      <c r="F29" s="114"/>
      <c r="G29" s="160">
        <v>162</v>
      </c>
      <c r="H29" s="47"/>
      <c r="I29" s="47"/>
    </row>
    <row r="30" spans="1:12" ht="18.899999999999999" customHeight="1">
      <c r="B30" s="55"/>
      <c r="C30" s="47" t="s">
        <v>40</v>
      </c>
      <c r="D30" s="47"/>
      <c r="E30" s="160">
        <v>94</v>
      </c>
      <c r="F30" s="114"/>
      <c r="G30" s="160">
        <v>129</v>
      </c>
      <c r="H30" s="47"/>
      <c r="I30" s="47"/>
      <c r="K30" s="67"/>
    </row>
    <row r="31" spans="1:12" ht="18.899999999999999" customHeight="1">
      <c r="B31" s="55"/>
      <c r="C31" s="47" t="s">
        <v>26</v>
      </c>
      <c r="D31" s="47"/>
      <c r="E31" s="160">
        <v>3893</v>
      </c>
      <c r="F31" s="114"/>
      <c r="G31" s="160">
        <v>3301</v>
      </c>
      <c r="H31" s="47"/>
      <c r="I31" s="47"/>
      <c r="K31" s="224"/>
      <c r="L31" s="224"/>
    </row>
    <row r="32" spans="1:12" ht="18.899999999999999" customHeight="1">
      <c r="B32" s="55"/>
      <c r="C32" s="47" t="s">
        <v>157</v>
      </c>
      <c r="D32" s="47"/>
      <c r="E32" s="160">
        <v>154</v>
      </c>
      <c r="F32" s="114"/>
      <c r="G32" s="160">
        <v>0</v>
      </c>
      <c r="H32" s="47"/>
      <c r="I32" s="47"/>
      <c r="K32" s="67"/>
    </row>
    <row r="33" spans="2:13" ht="18.899999999999999" customHeight="1">
      <c r="B33" s="55"/>
      <c r="C33" s="47" t="s">
        <v>176</v>
      </c>
      <c r="D33" s="47"/>
      <c r="E33" s="299">
        <v>49</v>
      </c>
      <c r="F33" s="136"/>
      <c r="G33" s="299">
        <v>0</v>
      </c>
      <c r="H33" s="47"/>
      <c r="I33" s="47"/>
      <c r="K33" s="67"/>
    </row>
    <row r="34" spans="2:13" ht="18.899999999999999" customHeight="1">
      <c r="B34" s="47" t="s">
        <v>41</v>
      </c>
      <c r="C34" s="47"/>
      <c r="D34" s="47"/>
      <c r="E34" s="40">
        <f>SUM(E26:E33)</f>
        <v>4723</v>
      </c>
      <c r="F34" s="114"/>
      <c r="G34" s="40">
        <f>SUM(G26:G33)</f>
        <v>4082</v>
      </c>
      <c r="H34" s="68"/>
      <c r="I34" s="47"/>
      <c r="J34" s="69"/>
      <c r="M34" s="70"/>
    </row>
    <row r="35" spans="2:13" ht="18.899999999999999" customHeight="1">
      <c r="B35" s="47" t="s">
        <v>158</v>
      </c>
      <c r="D35" s="47"/>
      <c r="E35" s="300">
        <v>3589</v>
      </c>
      <c r="F35" s="40"/>
      <c r="G35" s="300">
        <v>3603</v>
      </c>
      <c r="H35" s="47"/>
      <c r="I35" s="47"/>
    </row>
    <row r="36" spans="2:13" ht="18.899999999999999" customHeight="1">
      <c r="B36" s="47" t="s">
        <v>114</v>
      </c>
      <c r="C36" s="47"/>
      <c r="D36" s="47"/>
      <c r="E36" s="158">
        <v>726</v>
      </c>
      <c r="F36" s="40"/>
      <c r="G36" s="158">
        <v>720</v>
      </c>
      <c r="H36" s="47"/>
      <c r="K36" s="67"/>
    </row>
    <row r="37" spans="2:13" ht="18.899999999999999" customHeight="1">
      <c r="B37" s="47" t="s">
        <v>42</v>
      </c>
      <c r="C37" s="47"/>
      <c r="D37" s="47"/>
      <c r="E37" s="158">
        <v>157</v>
      </c>
      <c r="F37" s="114"/>
      <c r="G37" s="158">
        <v>171</v>
      </c>
      <c r="H37" s="47"/>
    </row>
    <row r="38" spans="2:13" ht="18.899999999999999" customHeight="1">
      <c r="B38" s="47" t="s">
        <v>43</v>
      </c>
      <c r="C38" s="47"/>
      <c r="D38" s="47"/>
      <c r="E38" s="161">
        <v>142</v>
      </c>
      <c r="F38" s="114"/>
      <c r="G38" s="161">
        <v>144</v>
      </c>
      <c r="H38" s="47"/>
    </row>
    <row r="39" spans="2:13" ht="18.899999999999999" customHeight="1">
      <c r="B39" s="47" t="s">
        <v>44</v>
      </c>
      <c r="C39" s="47"/>
      <c r="D39" s="47"/>
      <c r="E39" s="144">
        <f>SUM(E34:E38)</f>
        <v>9337</v>
      </c>
      <c r="F39" s="114"/>
      <c r="G39" s="144">
        <f>SUM(G34:G38)</f>
        <v>8720</v>
      </c>
      <c r="H39" s="47"/>
    </row>
    <row r="40" spans="2:13" ht="12.75" customHeight="1">
      <c r="B40" s="47"/>
      <c r="C40" s="47"/>
      <c r="D40" s="47"/>
      <c r="E40" s="160"/>
      <c r="F40" s="114"/>
      <c r="G40" s="160"/>
      <c r="H40" s="47"/>
    </row>
    <row r="41" spans="2:13">
      <c r="B41" s="58" t="s">
        <v>45</v>
      </c>
      <c r="C41" s="47"/>
      <c r="D41" s="47"/>
      <c r="E41" s="160"/>
      <c r="F41" s="114"/>
      <c r="G41" s="160"/>
      <c r="H41" s="47"/>
    </row>
    <row r="42" spans="2:13" ht="15.75" customHeight="1">
      <c r="B42" s="58" t="s">
        <v>46</v>
      </c>
      <c r="C42" s="47"/>
      <c r="D42" s="47"/>
      <c r="E42" s="157"/>
      <c r="F42" s="115"/>
      <c r="G42" s="157"/>
      <c r="H42" s="15"/>
    </row>
    <row r="43" spans="2:13" ht="18.899999999999999" customHeight="1">
      <c r="B43" s="47" t="s">
        <v>82</v>
      </c>
      <c r="C43" s="47"/>
      <c r="D43" s="47"/>
      <c r="E43" s="157"/>
      <c r="F43" s="115"/>
      <c r="G43" s="157"/>
      <c r="H43" s="15"/>
    </row>
    <row r="44" spans="2:13" ht="18.899999999999999" customHeight="1">
      <c r="B44" s="47"/>
      <c r="C44" s="47" t="s">
        <v>67</v>
      </c>
      <c r="D44" s="47"/>
      <c r="E44" s="160">
        <v>2</v>
      </c>
      <c r="F44" s="115"/>
      <c r="G44" s="160">
        <v>2</v>
      </c>
      <c r="H44" s="15"/>
    </row>
    <row r="45" spans="2:13" ht="18.899999999999999" customHeight="1">
      <c r="C45" s="47" t="s">
        <v>68</v>
      </c>
      <c r="D45" s="47"/>
      <c r="E45" s="160">
        <v>3012</v>
      </c>
      <c r="F45" s="115"/>
      <c r="G45" s="160">
        <v>3104</v>
      </c>
      <c r="H45" s="15"/>
    </row>
    <row r="46" spans="2:13" ht="18.899999999999999" customHeight="1">
      <c r="C46" s="47" t="s">
        <v>69</v>
      </c>
      <c r="D46" s="47"/>
      <c r="E46" s="160">
        <v>-241</v>
      </c>
      <c r="F46" s="115"/>
      <c r="G46" s="160">
        <v>-176</v>
      </c>
      <c r="H46" s="15"/>
    </row>
    <row r="47" spans="2:13" ht="18.899999999999999" customHeight="1">
      <c r="C47" s="47" t="s">
        <v>70</v>
      </c>
      <c r="D47" s="44"/>
      <c r="E47" s="160">
        <v>-825</v>
      </c>
      <c r="F47" s="115"/>
      <c r="G47" s="160">
        <v>-979</v>
      </c>
      <c r="H47" s="15"/>
    </row>
    <row r="48" spans="2:13" ht="18.899999999999999" customHeight="1">
      <c r="C48" s="47" t="s">
        <v>71</v>
      </c>
      <c r="D48" s="47"/>
      <c r="E48" s="162">
        <v>3787</v>
      </c>
      <c r="F48" s="115"/>
      <c r="G48" s="162">
        <v>3479</v>
      </c>
      <c r="H48" s="15"/>
      <c r="K48" s="70"/>
    </row>
    <row r="49" spans="2:8" ht="18.899999999999999" customHeight="1">
      <c r="B49" s="47" t="s">
        <v>135</v>
      </c>
      <c r="C49" s="47"/>
      <c r="D49" s="47"/>
      <c r="E49" s="163">
        <f>SUM(E44:E48)</f>
        <v>5735</v>
      </c>
      <c r="F49" s="114"/>
      <c r="G49" s="163">
        <f>SUM(G44:G48)</f>
        <v>5430</v>
      </c>
      <c r="H49" s="4"/>
    </row>
    <row r="50" spans="2:8" ht="18.899999999999999" customHeight="1" thickBot="1">
      <c r="B50" s="47" t="s">
        <v>47</v>
      </c>
      <c r="E50" s="164">
        <f>E49+E39</f>
        <v>15072</v>
      </c>
      <c r="F50" s="137"/>
      <c r="G50" s="164">
        <f>G49+G39</f>
        <v>14150</v>
      </c>
    </row>
    <row r="51" spans="2:8" ht="13.8" thickTop="1">
      <c r="G51" s="149"/>
    </row>
    <row r="53" spans="2:8">
      <c r="E53" s="165"/>
      <c r="G53" s="46"/>
    </row>
    <row r="54" spans="2:8">
      <c r="D54" s="47"/>
      <c r="E54" s="166"/>
      <c r="F54" s="115"/>
      <c r="G54" s="47"/>
      <c r="H54" s="47"/>
    </row>
    <row r="55" spans="2:8">
      <c r="D55" s="47"/>
      <c r="E55" s="166"/>
      <c r="F55" s="115"/>
      <c r="G55" s="47"/>
      <c r="H55" s="47"/>
    </row>
  </sheetData>
  <mergeCells count="4">
    <mergeCell ref="A1:I1"/>
    <mergeCell ref="A2:I2"/>
    <mergeCell ref="A3:I3"/>
    <mergeCell ref="A4:I4"/>
  </mergeCells>
  <printOptions horizontalCentered="1"/>
  <pageMargins left="0.31" right="0.28000000000000003" top="0.47" bottom="0.52" header="0.25" footer="0.35"/>
  <pageSetup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212"/>
  <sheetViews>
    <sheetView showGridLines="0" topLeftCell="A25" zoomScale="85" zoomScaleNormal="85" zoomScaleSheetLayoutView="85" workbookViewId="0">
      <selection activeCell="C61" sqref="C61"/>
    </sheetView>
  </sheetViews>
  <sheetFormatPr defaultColWidth="6.33203125" defaultRowHeight="12.6"/>
  <cols>
    <col min="1" max="1" width="57.6640625" style="18" customWidth="1"/>
    <col min="2" max="2" width="2.6640625" style="18" customWidth="1"/>
    <col min="3" max="3" width="18.6640625" style="18" customWidth="1"/>
    <col min="4" max="4" width="2.6640625" style="18" customWidth="1"/>
    <col min="5" max="5" width="18.6640625" style="18" customWidth="1"/>
    <col min="6" max="6" width="2.6640625" style="18" customWidth="1"/>
    <col min="7" max="7" width="18.6640625" style="18" customWidth="1"/>
    <col min="8" max="8" width="32.109375" style="87" customWidth="1"/>
    <col min="9" max="9" width="2.6640625" style="18" customWidth="1"/>
    <col min="10" max="16384" width="6.33203125" style="18"/>
  </cols>
  <sheetData>
    <row r="1" spans="1:8" ht="12.75" customHeight="1">
      <c r="A1" s="336" t="s">
        <v>105</v>
      </c>
      <c r="B1" s="336"/>
      <c r="C1" s="336"/>
      <c r="D1" s="336"/>
      <c r="E1" s="336"/>
      <c r="F1" s="336"/>
      <c r="G1" s="336"/>
      <c r="H1" s="336"/>
    </row>
    <row r="2" spans="1:8" ht="12.75" customHeight="1">
      <c r="A2" s="337" t="s">
        <v>153</v>
      </c>
      <c r="B2" s="337"/>
      <c r="C2" s="337"/>
      <c r="D2" s="337"/>
      <c r="E2" s="337"/>
      <c r="F2" s="337"/>
      <c r="G2" s="337"/>
      <c r="H2" s="337"/>
    </row>
    <row r="3" spans="1:8" ht="12.75" customHeight="1">
      <c r="A3" s="336" t="s">
        <v>65</v>
      </c>
      <c r="B3" s="336"/>
      <c r="C3" s="336"/>
      <c r="D3" s="336"/>
      <c r="E3" s="336"/>
      <c r="F3" s="336"/>
      <c r="G3" s="336"/>
      <c r="H3" s="336"/>
    </row>
    <row r="4" spans="1:8" ht="12.75" customHeight="1">
      <c r="A4" s="336" t="s">
        <v>5</v>
      </c>
      <c r="B4" s="336"/>
      <c r="C4" s="336"/>
      <c r="D4" s="336"/>
      <c r="E4" s="336"/>
      <c r="F4" s="336"/>
      <c r="G4" s="336"/>
      <c r="H4" s="336"/>
    </row>
    <row r="5" spans="1:8" ht="12.75" customHeight="1">
      <c r="A5" s="336" t="s">
        <v>2</v>
      </c>
      <c r="B5" s="336"/>
      <c r="C5" s="336"/>
      <c r="D5" s="336"/>
      <c r="E5" s="336"/>
      <c r="F5" s="336"/>
      <c r="G5" s="336"/>
      <c r="H5" s="336"/>
    </row>
    <row r="6" spans="1:8" ht="12.75" customHeight="1">
      <c r="A6" s="123"/>
      <c r="B6" s="123"/>
      <c r="C6" s="123"/>
      <c r="D6" s="123"/>
      <c r="E6" s="123"/>
      <c r="F6" s="123"/>
      <c r="G6" s="123"/>
      <c r="H6" s="118"/>
    </row>
    <row r="7" spans="1:8" ht="12.75" customHeight="1">
      <c r="A7" s="280"/>
      <c r="B7" s="280"/>
      <c r="C7" s="280"/>
      <c r="D7" s="280"/>
      <c r="E7" s="280"/>
      <c r="F7" s="280"/>
      <c r="G7" s="280"/>
      <c r="H7" s="223"/>
    </row>
    <row r="8" spans="1:8" ht="12.75" customHeight="1">
      <c r="A8" s="280"/>
      <c r="B8" s="280"/>
      <c r="C8" s="329" t="s">
        <v>50</v>
      </c>
      <c r="D8" s="329"/>
      <c r="E8" s="329"/>
      <c r="F8" s="329"/>
      <c r="G8" s="329"/>
      <c r="H8" s="223"/>
    </row>
    <row r="9" spans="1:8" ht="12.75" customHeight="1">
      <c r="A9" s="224"/>
      <c r="B9" s="280"/>
      <c r="C9" s="217" t="str">
        <f>+'Detailed Revenue'!C7</f>
        <v>September 30,</v>
      </c>
      <c r="D9" s="41"/>
      <c r="E9" s="217" t="str">
        <f>+'Detailed Revenue'!E7</f>
        <v>June 30,</v>
      </c>
      <c r="F9" s="41"/>
      <c r="G9" s="217" t="str">
        <f>+'Detailed Revenue'!G7</f>
        <v>September 30,</v>
      </c>
      <c r="H9" s="223"/>
    </row>
    <row r="10" spans="1:8" ht="12.75" customHeight="1">
      <c r="A10" s="224"/>
      <c r="B10" s="195"/>
      <c r="C10" s="196">
        <f>+'Detailed Revenue'!C8</f>
        <v>2017</v>
      </c>
      <c r="D10" s="188"/>
      <c r="E10" s="196">
        <f>+'Detailed Revenue'!E8</f>
        <v>2017</v>
      </c>
      <c r="F10" s="188"/>
      <c r="G10" s="196">
        <f>+'Detailed Revenue'!G8</f>
        <v>2016</v>
      </c>
      <c r="H10" s="224"/>
    </row>
    <row r="11" spans="1:8" s="119" customFormat="1">
      <c r="A11" s="224"/>
      <c r="B11" s="280"/>
      <c r="C11" s="99"/>
      <c r="D11" s="41"/>
      <c r="E11" s="99"/>
      <c r="F11" s="41"/>
      <c r="G11" s="99"/>
      <c r="H11" s="224"/>
    </row>
    <row r="12" spans="1:8">
      <c r="A12" s="38" t="s">
        <v>152</v>
      </c>
      <c r="B12" s="29"/>
      <c r="C12" s="80">
        <f>'Income Statement'!B48</f>
        <v>171</v>
      </c>
      <c r="D12" s="42"/>
      <c r="E12" s="80">
        <f>'Income Statement'!D48</f>
        <v>147</v>
      </c>
      <c r="F12" s="224"/>
      <c r="G12" s="80">
        <f>'Income Statement'!F48</f>
        <v>131</v>
      </c>
      <c r="H12" s="80"/>
    </row>
    <row r="13" spans="1:8">
      <c r="A13" s="27"/>
      <c r="B13" s="27"/>
      <c r="C13" s="39"/>
      <c r="D13" s="39"/>
      <c r="E13" s="39"/>
      <c r="F13" s="43"/>
      <c r="G13" s="39"/>
      <c r="H13" s="223"/>
    </row>
    <row r="14" spans="1:8">
      <c r="A14" s="224" t="s">
        <v>51</v>
      </c>
      <c r="B14" s="224"/>
      <c r="C14" s="226"/>
      <c r="D14" s="224"/>
      <c r="E14" s="226"/>
      <c r="F14" s="224"/>
      <c r="G14" s="224"/>
      <c r="H14" s="223"/>
    </row>
    <row r="15" spans="1:8">
      <c r="A15" s="225"/>
      <c r="B15" s="224"/>
      <c r="C15" s="117"/>
      <c r="D15" s="224"/>
      <c r="E15" s="117"/>
      <c r="F15" s="224"/>
      <c r="G15" s="224"/>
      <c r="H15" s="223"/>
    </row>
    <row r="16" spans="1:8" ht="13.8">
      <c r="A16" s="225" t="s">
        <v>112</v>
      </c>
      <c r="B16" s="224"/>
      <c r="C16" s="229">
        <v>22</v>
      </c>
      <c r="D16" s="227"/>
      <c r="E16" s="229">
        <v>22</v>
      </c>
      <c r="F16" s="227"/>
      <c r="G16" s="229">
        <v>23</v>
      </c>
      <c r="H16" s="220"/>
    </row>
    <row r="17" spans="1:8" s="22" customFormat="1" ht="13.8">
      <c r="A17" s="225" t="s">
        <v>137</v>
      </c>
      <c r="B17" s="225"/>
      <c r="C17" s="114">
        <v>3</v>
      </c>
      <c r="D17" s="211"/>
      <c r="E17" s="114">
        <v>11</v>
      </c>
      <c r="F17" s="211"/>
      <c r="G17" s="114">
        <v>12</v>
      </c>
      <c r="H17" s="223"/>
    </row>
    <row r="18" spans="1:8" s="228" customFormat="1" ht="13.8">
      <c r="A18" s="225" t="s">
        <v>145</v>
      </c>
      <c r="B18" s="225"/>
      <c r="C18" s="114">
        <v>0</v>
      </c>
      <c r="D18" s="211"/>
      <c r="E18" s="114">
        <v>10</v>
      </c>
      <c r="F18" s="211"/>
      <c r="G18" s="114">
        <v>0</v>
      </c>
      <c r="H18" s="223"/>
    </row>
    <row r="19" spans="1:8" s="228" customFormat="1" ht="13.8">
      <c r="A19" s="225" t="s">
        <v>161</v>
      </c>
      <c r="B19" s="225"/>
      <c r="C19" s="114">
        <v>1</v>
      </c>
      <c r="D19" s="211"/>
      <c r="E19" s="114">
        <v>2</v>
      </c>
      <c r="F19" s="211"/>
      <c r="G19" s="114">
        <v>0</v>
      </c>
      <c r="H19" s="223"/>
    </row>
    <row r="20" spans="1:8" ht="17.25" customHeight="1">
      <c r="A20" s="225" t="s">
        <v>66</v>
      </c>
      <c r="B20" s="225"/>
      <c r="C20" s="231">
        <f>SUM(C16:C19)</f>
        <v>26</v>
      </c>
      <c r="D20" s="211"/>
      <c r="E20" s="231">
        <f>SUM(E16:E19)</f>
        <v>45</v>
      </c>
      <c r="F20" s="211"/>
      <c r="G20" s="231">
        <f>SUM(G16:G19)</f>
        <v>35</v>
      </c>
      <c r="H20" s="223"/>
    </row>
    <row r="21" spans="1:8">
      <c r="A21" s="225"/>
      <c r="B21" s="225"/>
      <c r="C21" s="117"/>
      <c r="D21" s="211"/>
      <c r="E21" s="117"/>
      <c r="F21" s="211"/>
      <c r="G21" s="117"/>
      <c r="H21" s="223"/>
    </row>
    <row r="22" spans="1:8" ht="13.8">
      <c r="A22" s="225" t="s">
        <v>162</v>
      </c>
      <c r="B22" s="225"/>
      <c r="C22" s="77">
        <v>-16</v>
      </c>
      <c r="D22" s="211"/>
      <c r="E22" s="77">
        <v>-20</v>
      </c>
      <c r="F22" s="211"/>
      <c r="G22" s="77">
        <v>-12</v>
      </c>
      <c r="H22" s="220"/>
    </row>
    <row r="23" spans="1:8">
      <c r="A23" s="225" t="s">
        <v>52</v>
      </c>
      <c r="B23" s="225"/>
      <c r="C23" s="117">
        <f>SUM(C20:C22)</f>
        <v>10</v>
      </c>
      <c r="D23" s="227"/>
      <c r="E23" s="117">
        <f>SUM(E20:E22)</f>
        <v>25</v>
      </c>
      <c r="F23" s="227"/>
      <c r="G23" s="117">
        <f>SUM(G20:G22)</f>
        <v>23</v>
      </c>
      <c r="H23" s="223"/>
    </row>
    <row r="24" spans="1:8">
      <c r="A24" s="225"/>
      <c r="B24" s="225"/>
      <c r="C24" s="226"/>
      <c r="D24" s="227"/>
      <c r="E24" s="226"/>
      <c r="F24" s="227"/>
      <c r="G24" s="226"/>
      <c r="H24" s="223"/>
    </row>
    <row r="25" spans="1:8" ht="13.2" thickBot="1">
      <c r="A25" s="23" t="s">
        <v>83</v>
      </c>
      <c r="B25" s="89"/>
      <c r="C25" s="218">
        <f>C12+C23</f>
        <v>181</v>
      </c>
      <c r="D25" s="25"/>
      <c r="E25" s="218">
        <f>E12+E23</f>
        <v>172</v>
      </c>
      <c r="F25" s="26"/>
      <c r="G25" s="218">
        <f>G12+G23</f>
        <v>154</v>
      </c>
      <c r="H25" s="223"/>
    </row>
    <row r="26" spans="1:8" ht="13.2" thickTop="1">
      <c r="A26" s="27"/>
      <c r="B26" s="27"/>
      <c r="C26" s="28"/>
      <c r="D26" s="28"/>
      <c r="E26" s="28"/>
      <c r="F26" s="224"/>
      <c r="G26" s="28"/>
      <c r="H26" s="223"/>
    </row>
    <row r="27" spans="1:8">
      <c r="A27" s="29"/>
      <c r="B27" s="29"/>
      <c r="C27" s="28"/>
      <c r="D27" s="28"/>
      <c r="E27" s="28"/>
      <c r="F27" s="224"/>
      <c r="G27" s="28"/>
      <c r="H27" s="200"/>
    </row>
    <row r="28" spans="1:8">
      <c r="A28" s="38" t="s">
        <v>154</v>
      </c>
      <c r="B28" s="224"/>
      <c r="C28" s="213">
        <f>'Income Statement'!B52</f>
        <v>1.0058823529411764</v>
      </c>
      <c r="D28" s="213"/>
      <c r="E28" s="213">
        <f>'Income Statement'!D52</f>
        <v>0.87240356083086057</v>
      </c>
      <c r="F28" s="224"/>
      <c r="G28" s="213">
        <v>0.77</v>
      </c>
      <c r="H28" s="213"/>
    </row>
    <row r="29" spans="1:8">
      <c r="A29" s="225" t="s">
        <v>53</v>
      </c>
      <c r="B29" s="225"/>
      <c r="C29" s="214">
        <v>0.05</v>
      </c>
      <c r="D29" s="30"/>
      <c r="E29" s="214">
        <f>E23/E34</f>
        <v>0.14836795252225518</v>
      </c>
      <c r="F29" s="30"/>
      <c r="G29" s="214">
        <v>0.14000000000000001</v>
      </c>
      <c r="H29" s="212"/>
    </row>
    <row r="30" spans="1:8">
      <c r="A30" s="225"/>
      <c r="B30" s="225"/>
      <c r="C30" s="215"/>
      <c r="D30" s="215"/>
      <c r="E30" s="215"/>
      <c r="F30" s="224"/>
      <c r="G30" s="215"/>
      <c r="H30" s="200"/>
    </row>
    <row r="31" spans="1:8" ht="13.2" thickBot="1">
      <c r="A31" s="23" t="s">
        <v>63</v>
      </c>
      <c r="B31" s="23"/>
      <c r="C31" s="216">
        <f>SUM(C28:C29)</f>
        <v>1.0558823529411765</v>
      </c>
      <c r="D31" s="210"/>
      <c r="E31" s="216">
        <f>SUM(E28:E29)</f>
        <v>1.0207715133531157</v>
      </c>
      <c r="F31" s="26"/>
      <c r="G31" s="216">
        <f>SUM(G28:G29)</f>
        <v>0.91</v>
      </c>
      <c r="H31" s="210"/>
    </row>
    <row r="32" spans="1:8" s="224" customFormat="1" ht="13.2" thickTop="1">
      <c r="A32" s="23"/>
      <c r="B32" s="23"/>
      <c r="C32" s="210"/>
      <c r="D32" s="210"/>
      <c r="E32" s="210"/>
      <c r="F32" s="26"/>
      <c r="G32" s="210"/>
      <c r="H32" s="210"/>
    </row>
    <row r="33" spans="1:13" s="224" customFormat="1">
      <c r="A33" s="281" t="s">
        <v>136</v>
      </c>
      <c r="B33" s="23"/>
      <c r="C33" s="210"/>
      <c r="D33" s="210"/>
      <c r="E33" s="210"/>
      <c r="F33" s="26"/>
      <c r="G33" s="210"/>
      <c r="H33" s="210"/>
    </row>
    <row r="34" spans="1:13">
      <c r="A34" s="281" t="s">
        <v>151</v>
      </c>
      <c r="B34" s="224"/>
      <c r="C34" s="200">
        <f>'Income Statement'!B58</f>
        <v>170</v>
      </c>
      <c r="D34" s="224"/>
      <c r="E34" s="200">
        <f>'Income Statement'!D58</f>
        <v>168.5</v>
      </c>
      <c r="F34" s="224"/>
      <c r="G34" s="200">
        <v>169.5</v>
      </c>
      <c r="H34" s="200"/>
      <c r="J34" s="224"/>
      <c r="K34" s="224"/>
      <c r="L34" s="224"/>
      <c r="M34" s="224"/>
    </row>
    <row r="35" spans="1:13">
      <c r="A35" s="224"/>
      <c r="B35" s="224"/>
      <c r="C35" s="224"/>
      <c r="D35" s="224"/>
      <c r="E35" s="224"/>
      <c r="F35" s="224"/>
      <c r="G35" s="224"/>
      <c r="H35" s="35"/>
      <c r="J35" s="224"/>
      <c r="K35" s="224"/>
      <c r="L35" s="224"/>
      <c r="M35" s="224"/>
    </row>
    <row r="36" spans="1:13">
      <c r="A36" s="224"/>
      <c r="B36" s="224"/>
      <c r="C36" s="224"/>
      <c r="D36" s="224"/>
      <c r="E36" s="224"/>
      <c r="F36" s="224"/>
      <c r="G36" s="224"/>
      <c r="H36" s="223"/>
      <c r="K36" s="224"/>
      <c r="L36" s="224"/>
      <c r="M36" s="224"/>
    </row>
    <row r="37" spans="1:13" ht="14.4">
      <c r="A37" s="265"/>
      <c r="K37" s="224"/>
      <c r="L37" s="224"/>
      <c r="M37" s="224"/>
    </row>
    <row r="38" spans="1:13" s="100" customFormat="1" ht="11.4">
      <c r="H38" s="101"/>
      <c r="K38" s="222"/>
      <c r="L38" s="222"/>
      <c r="M38" s="222"/>
    </row>
    <row r="39" spans="1:13" s="100" customFormat="1" ht="14.4" customHeight="1">
      <c r="A39" s="335"/>
      <c r="B39" s="335"/>
      <c r="C39" s="335"/>
      <c r="D39" s="335"/>
      <c r="E39" s="335"/>
      <c r="F39" s="335"/>
      <c r="G39" s="335"/>
      <c r="H39" s="335"/>
      <c r="K39" s="222"/>
      <c r="L39" s="222"/>
      <c r="M39" s="222"/>
    </row>
    <row r="40" spans="1:13" s="222" customFormat="1" ht="14.4" customHeight="1">
      <c r="A40" s="335"/>
      <c r="B40" s="335"/>
      <c r="C40" s="335"/>
      <c r="D40" s="335"/>
      <c r="E40" s="335"/>
      <c r="F40" s="335"/>
      <c r="G40" s="335"/>
      <c r="H40" s="335"/>
      <c r="J40" s="224"/>
      <c r="K40" s="224"/>
      <c r="L40" s="224"/>
    </row>
    <row r="41" spans="1:13" s="222" customFormat="1" ht="14.4" customHeight="1">
      <c r="A41" s="335"/>
      <c r="B41" s="335"/>
      <c r="C41" s="335"/>
      <c r="D41" s="335"/>
      <c r="E41" s="335"/>
      <c r="F41" s="335"/>
      <c r="G41" s="335"/>
      <c r="H41" s="335"/>
    </row>
    <row r="42" spans="1:13" s="222" customFormat="1" ht="14.4" customHeight="1">
      <c r="A42" s="335"/>
      <c r="B42" s="335"/>
      <c r="C42" s="335"/>
      <c r="D42" s="335"/>
      <c r="E42" s="335"/>
      <c r="F42" s="335"/>
      <c r="G42" s="335"/>
      <c r="H42" s="335"/>
    </row>
    <row r="43" spans="1:13" s="222" customFormat="1" ht="14.4" customHeight="1">
      <c r="A43" s="335"/>
      <c r="B43" s="335"/>
      <c r="C43" s="335"/>
      <c r="D43" s="335"/>
      <c r="E43" s="335"/>
      <c r="F43" s="335"/>
      <c r="G43" s="335"/>
      <c r="H43" s="335"/>
    </row>
    <row r="44" spans="1:13" s="222" customFormat="1" ht="14.4" customHeight="1">
      <c r="A44" s="335"/>
      <c r="B44" s="335"/>
      <c r="C44" s="335"/>
      <c r="D44" s="335"/>
      <c r="E44" s="335"/>
      <c r="F44" s="335"/>
      <c r="G44" s="335"/>
      <c r="H44" s="335"/>
    </row>
    <row r="45" spans="1:13" s="100" customFormat="1" ht="14.4" customHeight="1">
      <c r="A45" s="335"/>
      <c r="B45" s="335"/>
      <c r="C45" s="335"/>
      <c r="D45" s="335"/>
      <c r="E45" s="335"/>
      <c r="F45" s="335"/>
      <c r="G45" s="335"/>
      <c r="H45" s="335"/>
      <c r="I45" s="222"/>
      <c r="J45" s="222"/>
      <c r="K45" s="222"/>
      <c r="L45" s="222"/>
      <c r="M45" s="222"/>
    </row>
    <row r="46" spans="1:13" s="100" customFormat="1" ht="11.4">
      <c r="H46" s="101"/>
      <c r="I46" s="222"/>
      <c r="J46" s="222"/>
      <c r="K46" s="222"/>
      <c r="L46" s="222"/>
      <c r="M46" s="222"/>
    </row>
    <row r="47" spans="1:13" ht="14.4">
      <c r="A47" s="265"/>
      <c r="I47" s="222"/>
      <c r="J47" s="222"/>
      <c r="K47" s="222"/>
      <c r="L47" s="224"/>
      <c r="M47" s="224"/>
    </row>
    <row r="48" spans="1:13" s="100" customFormat="1" ht="11.4">
      <c r="H48" s="101"/>
      <c r="I48" s="222"/>
      <c r="J48" s="222"/>
      <c r="K48" s="222"/>
      <c r="L48" s="222"/>
      <c r="M48" s="222"/>
    </row>
    <row r="49" spans="1:13" s="100" customFormat="1">
      <c r="H49" s="101"/>
      <c r="I49" s="222"/>
      <c r="J49" s="224"/>
      <c r="K49" s="224"/>
      <c r="L49" s="222"/>
      <c r="M49" s="222"/>
    </row>
    <row r="50" spans="1:13" s="100" customFormat="1" ht="14.4">
      <c r="A50" s="265"/>
      <c r="H50" s="101"/>
      <c r="I50" s="222"/>
      <c r="J50" s="222"/>
      <c r="K50" s="222"/>
      <c r="L50" s="222"/>
      <c r="M50" s="222"/>
    </row>
    <row r="51" spans="1:13" s="100" customFormat="1" ht="11.4">
      <c r="H51" s="101"/>
      <c r="I51" s="222"/>
      <c r="J51" s="222"/>
      <c r="K51" s="222"/>
      <c r="L51" s="222"/>
      <c r="M51" s="222"/>
    </row>
    <row r="52" spans="1:13" s="100" customFormat="1">
      <c r="H52" s="101"/>
      <c r="I52" s="222"/>
      <c r="J52" s="224"/>
      <c r="K52" s="224"/>
      <c r="L52" s="222"/>
      <c r="M52" s="222"/>
    </row>
    <row r="53" spans="1:13" s="100" customFormat="1" ht="14.4">
      <c r="A53" s="265"/>
      <c r="H53" s="101"/>
      <c r="I53" s="222"/>
      <c r="J53" s="222"/>
      <c r="K53" s="222"/>
      <c r="L53" s="222"/>
      <c r="M53" s="222"/>
    </row>
    <row r="54" spans="1:13" s="100" customFormat="1" ht="11.4">
      <c r="H54" s="101"/>
      <c r="I54" s="222"/>
      <c r="J54" s="222"/>
      <c r="K54" s="222"/>
      <c r="L54" s="222"/>
      <c r="M54" s="222"/>
    </row>
    <row r="55" spans="1:13" s="100" customFormat="1" ht="11.4">
      <c r="H55" s="101"/>
      <c r="I55" s="222"/>
      <c r="J55" s="222"/>
      <c r="K55" s="222"/>
      <c r="L55" s="222"/>
      <c r="M55" s="222"/>
    </row>
    <row r="56" spans="1:13" s="100" customFormat="1" ht="14.4">
      <c r="A56" s="265"/>
      <c r="H56" s="101"/>
      <c r="I56" s="222"/>
      <c r="J56" s="222"/>
      <c r="K56" s="222"/>
      <c r="L56" s="222"/>
      <c r="M56" s="222"/>
    </row>
    <row r="57" spans="1:13" s="100" customFormat="1" ht="11.4">
      <c r="H57" s="101"/>
      <c r="I57" s="222"/>
      <c r="J57" s="222"/>
      <c r="K57" s="222"/>
      <c r="L57" s="222"/>
      <c r="M57" s="222"/>
    </row>
    <row r="58" spans="1:13" s="100" customFormat="1" ht="11.4">
      <c r="H58" s="101"/>
      <c r="I58" s="222"/>
      <c r="J58" s="222"/>
      <c r="K58" s="222"/>
      <c r="L58" s="222"/>
      <c r="M58" s="222"/>
    </row>
    <row r="59" spans="1:13" s="100" customFormat="1" ht="14.4">
      <c r="A59" s="265"/>
      <c r="H59" s="101"/>
      <c r="I59" s="222"/>
      <c r="J59" s="143"/>
      <c r="K59" s="143"/>
      <c r="L59" s="224"/>
      <c r="M59" s="222"/>
    </row>
    <row r="60" spans="1:13" s="100" customFormat="1" ht="11.4">
      <c r="I60" s="222"/>
      <c r="J60" s="222"/>
      <c r="K60" s="222"/>
      <c r="L60" s="222"/>
      <c r="M60" s="222"/>
    </row>
    <row r="61" spans="1:13" s="100" customFormat="1" ht="11.4">
      <c r="H61" s="101"/>
      <c r="I61" s="222"/>
      <c r="J61" s="222"/>
      <c r="K61" s="222"/>
      <c r="L61" s="222"/>
      <c r="M61" s="222"/>
    </row>
    <row r="62" spans="1:13" s="100" customFormat="1" ht="14.4">
      <c r="A62" s="265"/>
      <c r="H62" s="101"/>
      <c r="J62" s="222"/>
      <c r="K62" s="222"/>
      <c r="L62" s="222"/>
      <c r="M62" s="222"/>
    </row>
    <row r="63" spans="1:13" s="100" customFormat="1" ht="11.4">
      <c r="H63" s="101"/>
      <c r="J63" s="222"/>
      <c r="K63" s="222"/>
      <c r="L63" s="222"/>
      <c r="M63" s="222"/>
    </row>
    <row r="64" spans="1:13" s="100" customFormat="1" ht="11.4">
      <c r="H64" s="101"/>
      <c r="J64" s="222"/>
      <c r="K64" s="222"/>
      <c r="L64" s="222"/>
      <c r="M64" s="222"/>
    </row>
    <row r="65" spans="1:13" s="100" customFormat="1" ht="14.4">
      <c r="A65" s="265"/>
      <c r="H65" s="101"/>
      <c r="J65" s="222"/>
      <c r="K65" s="222"/>
      <c r="L65" s="222"/>
      <c r="M65" s="222"/>
    </row>
    <row r="66" spans="1:13" s="100" customFormat="1" ht="11.4">
      <c r="H66" s="101"/>
      <c r="J66" s="222"/>
      <c r="K66" s="222"/>
      <c r="L66" s="222"/>
      <c r="M66" s="222"/>
    </row>
    <row r="67" spans="1:13" s="100" customFormat="1" ht="11.4">
      <c r="H67" s="101"/>
      <c r="J67" s="222"/>
      <c r="K67" s="222"/>
      <c r="L67" s="222"/>
      <c r="M67" s="222"/>
    </row>
    <row r="68" spans="1:13" s="100" customFormat="1" ht="14.4">
      <c r="A68" s="265"/>
      <c r="H68" s="101"/>
      <c r="J68" s="222"/>
      <c r="K68" s="224"/>
      <c r="L68" s="224"/>
      <c r="M68" s="222"/>
    </row>
    <row r="69" spans="1:13" s="100" customFormat="1" ht="11.4">
      <c r="H69" s="101"/>
      <c r="J69" s="222"/>
      <c r="K69" s="222"/>
      <c r="L69" s="222"/>
      <c r="M69" s="222"/>
    </row>
    <row r="70" spans="1:13" s="100" customFormat="1" ht="11.4">
      <c r="H70" s="101"/>
      <c r="J70" s="222"/>
      <c r="K70" s="222"/>
      <c r="L70" s="222"/>
      <c r="M70" s="222"/>
    </row>
    <row r="71" spans="1:13" s="100" customFormat="1" ht="14.4">
      <c r="A71" s="265"/>
      <c r="H71" s="101"/>
      <c r="J71" s="222"/>
      <c r="K71" s="222"/>
      <c r="L71" s="222"/>
      <c r="M71" s="222"/>
    </row>
    <row r="72" spans="1:13" s="100" customFormat="1" ht="11.4">
      <c r="H72" s="101"/>
      <c r="J72" s="222"/>
      <c r="K72" s="222"/>
      <c r="L72" s="222"/>
      <c r="M72" s="222"/>
    </row>
    <row r="73" spans="1:13" s="100" customFormat="1" ht="11.4">
      <c r="H73" s="101"/>
      <c r="J73" s="222"/>
      <c r="K73" s="222"/>
      <c r="L73" s="222"/>
      <c r="M73" s="222"/>
    </row>
    <row r="74" spans="1:13" s="100" customFormat="1" ht="14.4">
      <c r="A74" s="265"/>
      <c r="H74" s="101"/>
      <c r="J74" s="222"/>
      <c r="K74" s="222"/>
      <c r="L74" s="222"/>
      <c r="M74" s="222"/>
    </row>
    <row r="75" spans="1:13" s="100" customFormat="1" ht="11.4">
      <c r="H75" s="101"/>
      <c r="J75" s="222"/>
      <c r="K75" s="222"/>
      <c r="L75" s="222"/>
      <c r="M75" s="222"/>
    </row>
    <row r="76" spans="1:13" s="100" customFormat="1" ht="11.4">
      <c r="H76" s="101"/>
      <c r="J76" s="222"/>
      <c r="K76" s="222"/>
      <c r="L76" s="222"/>
      <c r="M76" s="222"/>
    </row>
    <row r="77" spans="1:13" s="100" customFormat="1" ht="11.4">
      <c r="H77" s="101"/>
      <c r="J77" s="222"/>
      <c r="K77" s="222"/>
      <c r="L77" s="222"/>
      <c r="M77" s="222"/>
    </row>
    <row r="78" spans="1:13" s="100" customFormat="1" ht="11.4">
      <c r="H78" s="101"/>
      <c r="J78" s="222"/>
      <c r="K78" s="222"/>
      <c r="L78" s="222"/>
      <c r="M78" s="222"/>
    </row>
    <row r="79" spans="1:13" s="100" customFormat="1" ht="11.4">
      <c r="H79" s="101"/>
      <c r="J79" s="222"/>
      <c r="K79" s="222"/>
      <c r="L79" s="222"/>
      <c r="M79" s="222"/>
    </row>
    <row r="80" spans="1:13" s="100" customFormat="1" ht="11.4">
      <c r="H80" s="101"/>
      <c r="J80" s="222"/>
      <c r="K80" s="222"/>
      <c r="L80" s="222"/>
      <c r="M80" s="222"/>
    </row>
    <row r="81" spans="8:13" s="100" customFormat="1" ht="11.4">
      <c r="H81" s="101"/>
      <c r="J81" s="222"/>
      <c r="K81" s="222"/>
      <c r="L81" s="222"/>
      <c r="M81" s="222"/>
    </row>
    <row r="82" spans="8:13" s="100" customFormat="1" ht="11.4">
      <c r="H82" s="101"/>
      <c r="J82" s="222"/>
      <c r="K82" s="222"/>
      <c r="L82" s="222"/>
      <c r="M82" s="222"/>
    </row>
    <row r="83" spans="8:13" s="100" customFormat="1" ht="11.4">
      <c r="H83" s="101"/>
      <c r="J83" s="222"/>
      <c r="K83" s="222"/>
      <c r="L83" s="222"/>
      <c r="M83" s="222"/>
    </row>
    <row r="84" spans="8:13" s="100" customFormat="1" ht="11.4">
      <c r="H84" s="101"/>
      <c r="J84" s="222"/>
      <c r="K84" s="222"/>
      <c r="L84" s="222"/>
      <c r="M84" s="222"/>
    </row>
    <row r="85" spans="8:13" s="100" customFormat="1" ht="11.4">
      <c r="H85" s="101"/>
      <c r="J85" s="222"/>
      <c r="K85" s="222"/>
      <c r="L85" s="222"/>
      <c r="M85" s="222"/>
    </row>
    <row r="86" spans="8:13" s="100" customFormat="1" ht="11.4">
      <c r="H86" s="101"/>
      <c r="J86" s="222"/>
      <c r="K86" s="222"/>
      <c r="L86" s="222"/>
      <c r="M86" s="222"/>
    </row>
    <row r="87" spans="8:13" s="100" customFormat="1" ht="11.4">
      <c r="H87" s="101"/>
      <c r="J87" s="222"/>
      <c r="K87" s="222"/>
      <c r="L87" s="222"/>
      <c r="M87" s="222"/>
    </row>
    <row r="88" spans="8:13" s="100" customFormat="1" ht="11.4">
      <c r="H88" s="101"/>
      <c r="J88" s="222"/>
      <c r="K88" s="222"/>
      <c r="L88" s="222"/>
      <c r="M88" s="222"/>
    </row>
    <row r="89" spans="8:13" s="100" customFormat="1" ht="11.4">
      <c r="H89" s="101"/>
      <c r="J89" s="222"/>
      <c r="K89" s="222"/>
      <c r="L89" s="222"/>
      <c r="M89" s="222"/>
    </row>
    <row r="90" spans="8:13" s="100" customFormat="1" ht="11.4">
      <c r="H90" s="101"/>
      <c r="J90" s="222"/>
      <c r="K90" s="222"/>
      <c r="L90" s="222"/>
      <c r="M90" s="222"/>
    </row>
    <row r="91" spans="8:13" s="100" customFormat="1" ht="11.4">
      <c r="H91" s="101"/>
      <c r="J91" s="222"/>
      <c r="K91" s="222"/>
      <c r="L91" s="222"/>
      <c r="M91" s="222"/>
    </row>
    <row r="92" spans="8:13" s="100" customFormat="1" ht="11.4">
      <c r="H92" s="101"/>
      <c r="J92" s="222"/>
      <c r="K92" s="222"/>
      <c r="L92" s="222"/>
      <c r="M92" s="222"/>
    </row>
    <row r="93" spans="8:13" s="100" customFormat="1" ht="11.4">
      <c r="H93" s="101"/>
      <c r="J93" s="222"/>
      <c r="K93" s="222"/>
      <c r="L93" s="222"/>
      <c r="M93" s="222"/>
    </row>
    <row r="94" spans="8:13" s="100" customFormat="1">
      <c r="H94" s="101"/>
      <c r="J94" s="222"/>
      <c r="K94" s="224"/>
      <c r="L94" s="224"/>
      <c r="M94" s="222"/>
    </row>
    <row r="95" spans="8:13" s="100" customFormat="1" ht="11.4">
      <c r="H95" s="101"/>
      <c r="J95" s="222"/>
      <c r="K95" s="222"/>
      <c r="L95" s="222"/>
      <c r="M95" s="222"/>
    </row>
    <row r="96" spans="8:13" s="100" customFormat="1" ht="11.4">
      <c r="H96" s="101"/>
      <c r="J96" s="222"/>
      <c r="K96" s="222"/>
      <c r="L96" s="222"/>
      <c r="M96" s="222"/>
    </row>
    <row r="97" spans="8:13" s="100" customFormat="1" ht="11.4">
      <c r="H97" s="101"/>
      <c r="J97" s="222"/>
      <c r="K97" s="222"/>
      <c r="L97" s="222"/>
      <c r="M97" s="222"/>
    </row>
    <row r="98" spans="8:13" s="100" customFormat="1" ht="11.4">
      <c r="H98" s="101"/>
      <c r="J98" s="222"/>
      <c r="K98" s="222"/>
      <c r="L98" s="222"/>
      <c r="M98" s="222"/>
    </row>
    <row r="99" spans="8:13" s="100" customFormat="1" ht="11.4">
      <c r="H99" s="101"/>
      <c r="J99" s="222"/>
      <c r="K99" s="222"/>
      <c r="L99" s="222"/>
      <c r="M99" s="222"/>
    </row>
    <row r="100" spans="8:13" s="100" customFormat="1" ht="11.4">
      <c r="H100" s="101"/>
      <c r="J100" s="222"/>
      <c r="K100" s="222"/>
      <c r="L100" s="222"/>
      <c r="M100" s="222"/>
    </row>
    <row r="101" spans="8:13" s="100" customFormat="1" ht="11.4">
      <c r="H101" s="101"/>
      <c r="J101" s="222"/>
      <c r="K101" s="222"/>
      <c r="L101" s="222"/>
      <c r="M101" s="222"/>
    </row>
    <row r="102" spans="8:13" s="100" customFormat="1" ht="11.4">
      <c r="H102" s="101"/>
      <c r="J102" s="222"/>
      <c r="K102" s="222"/>
      <c r="L102" s="222"/>
      <c r="M102" s="222"/>
    </row>
    <row r="103" spans="8:13" s="100" customFormat="1" ht="11.4">
      <c r="H103" s="101"/>
      <c r="J103" s="222"/>
      <c r="K103" s="222"/>
      <c r="L103" s="222"/>
      <c r="M103" s="222"/>
    </row>
    <row r="104" spans="8:13" s="100" customFormat="1" ht="11.4">
      <c r="H104" s="101"/>
      <c r="J104" s="222"/>
      <c r="K104" s="222"/>
      <c r="L104" s="222"/>
      <c r="M104" s="222"/>
    </row>
    <row r="105" spans="8:13" s="100" customFormat="1" ht="11.4">
      <c r="H105" s="101"/>
      <c r="J105" s="222"/>
      <c r="K105" s="222"/>
      <c r="L105" s="222"/>
      <c r="M105" s="222"/>
    </row>
    <row r="106" spans="8:13" s="100" customFormat="1" ht="11.4">
      <c r="H106" s="101"/>
      <c r="J106" s="222"/>
      <c r="K106" s="222"/>
      <c r="L106" s="222"/>
      <c r="M106" s="222"/>
    </row>
    <row r="107" spans="8:13" s="100" customFormat="1" ht="11.4">
      <c r="H107" s="101"/>
      <c r="J107" s="222"/>
      <c r="K107" s="222"/>
      <c r="L107" s="222"/>
      <c r="M107" s="222"/>
    </row>
    <row r="108" spans="8:13" s="100" customFormat="1" ht="11.4">
      <c r="H108" s="101"/>
      <c r="J108" s="222"/>
      <c r="K108" s="222"/>
      <c r="L108" s="222"/>
      <c r="M108" s="222"/>
    </row>
    <row r="109" spans="8:13" s="100" customFormat="1" ht="11.4">
      <c r="H109" s="101"/>
      <c r="J109" s="222"/>
      <c r="K109" s="222"/>
      <c r="L109" s="222"/>
      <c r="M109" s="222"/>
    </row>
    <row r="110" spans="8:13" s="100" customFormat="1" ht="11.4">
      <c r="H110" s="101"/>
      <c r="J110" s="222"/>
      <c r="K110" s="222"/>
      <c r="L110" s="222"/>
      <c r="M110" s="222"/>
    </row>
    <row r="111" spans="8:13" s="100" customFormat="1" ht="11.4">
      <c r="H111" s="101"/>
      <c r="J111" s="222"/>
      <c r="K111" s="222"/>
      <c r="L111" s="222"/>
      <c r="M111" s="222"/>
    </row>
    <row r="112" spans="8:13" s="100" customFormat="1" ht="11.4">
      <c r="H112" s="101"/>
      <c r="J112" s="222"/>
      <c r="K112" s="222"/>
      <c r="L112" s="222"/>
      <c r="M112" s="222"/>
    </row>
    <row r="113" spans="8:13" s="100" customFormat="1" ht="11.4">
      <c r="H113" s="101"/>
      <c r="J113" s="222"/>
      <c r="K113" s="222"/>
      <c r="L113" s="222"/>
      <c r="M113" s="222"/>
    </row>
    <row r="114" spans="8:13" s="100" customFormat="1" ht="11.4">
      <c r="H114" s="101"/>
      <c r="J114" s="222"/>
      <c r="K114" s="222"/>
      <c r="L114" s="222"/>
      <c r="M114" s="222"/>
    </row>
    <row r="115" spans="8:13" s="100" customFormat="1" ht="11.4">
      <c r="H115" s="101"/>
      <c r="J115" s="222"/>
      <c r="K115" s="222"/>
      <c r="L115" s="222"/>
      <c r="M115" s="222"/>
    </row>
    <row r="116" spans="8:13" s="100" customFormat="1" ht="11.4">
      <c r="H116" s="101"/>
      <c r="J116" s="222"/>
      <c r="K116" s="222"/>
      <c r="L116" s="222"/>
      <c r="M116" s="222"/>
    </row>
    <row r="117" spans="8:13" s="100" customFormat="1" ht="11.4">
      <c r="H117" s="101"/>
      <c r="J117" s="222"/>
      <c r="K117" s="222"/>
      <c r="L117" s="222"/>
      <c r="M117" s="222"/>
    </row>
    <row r="118" spans="8:13" s="100" customFormat="1" ht="11.4">
      <c r="H118" s="101"/>
      <c r="J118" s="222"/>
      <c r="K118" s="222"/>
      <c r="L118" s="222"/>
      <c r="M118" s="222"/>
    </row>
    <row r="119" spans="8:13" s="100" customFormat="1" ht="11.4">
      <c r="H119" s="101"/>
      <c r="J119" s="222"/>
      <c r="K119" s="222"/>
      <c r="L119" s="222"/>
      <c r="M119" s="222"/>
    </row>
    <row r="120" spans="8:13" s="100" customFormat="1" ht="11.4">
      <c r="H120" s="101"/>
    </row>
    <row r="121" spans="8:13" s="100" customFormat="1" ht="11.4">
      <c r="H121" s="101"/>
    </row>
    <row r="122" spans="8:13" s="100" customFormat="1" ht="11.4">
      <c r="H122" s="101"/>
    </row>
    <row r="123" spans="8:13" s="100" customFormat="1" ht="11.4">
      <c r="H123" s="101"/>
    </row>
    <row r="124" spans="8:13" s="100" customFormat="1" ht="11.4">
      <c r="H124" s="101"/>
    </row>
    <row r="125" spans="8:13" s="100" customFormat="1" ht="11.4">
      <c r="H125" s="101"/>
    </row>
    <row r="126" spans="8:13" s="100" customFormat="1" ht="11.4">
      <c r="H126" s="101"/>
    </row>
    <row r="127" spans="8:13" s="100" customFormat="1" ht="11.4">
      <c r="H127" s="101"/>
    </row>
    <row r="128" spans="8:13" s="100" customFormat="1" ht="11.4">
      <c r="H128" s="101"/>
    </row>
    <row r="129" spans="8:8" s="100" customFormat="1" ht="11.4">
      <c r="H129" s="101"/>
    </row>
    <row r="130" spans="8:8" s="100" customFormat="1" ht="11.4">
      <c r="H130" s="101"/>
    </row>
    <row r="131" spans="8:8" s="100" customFormat="1" ht="11.4">
      <c r="H131" s="101"/>
    </row>
    <row r="132" spans="8:8" s="100" customFormat="1" ht="11.4">
      <c r="H132" s="101"/>
    </row>
    <row r="133" spans="8:8" s="100" customFormat="1" ht="11.4">
      <c r="H133" s="101"/>
    </row>
    <row r="134" spans="8:8" s="100" customFormat="1" ht="11.4">
      <c r="H134" s="101"/>
    </row>
    <row r="135" spans="8:8" s="100" customFormat="1" ht="11.4">
      <c r="H135" s="101"/>
    </row>
    <row r="136" spans="8:8" s="100" customFormat="1" ht="11.4">
      <c r="H136" s="101"/>
    </row>
    <row r="137" spans="8:8" s="100" customFormat="1" ht="11.4">
      <c r="H137" s="101"/>
    </row>
    <row r="138" spans="8:8" s="100" customFormat="1" ht="11.4">
      <c r="H138" s="101"/>
    </row>
    <row r="139" spans="8:8" s="100" customFormat="1" ht="11.4">
      <c r="H139" s="101"/>
    </row>
    <row r="140" spans="8:8" s="100" customFormat="1" ht="11.4">
      <c r="H140" s="101"/>
    </row>
    <row r="141" spans="8:8" s="100" customFormat="1" ht="11.4">
      <c r="H141" s="101"/>
    </row>
    <row r="142" spans="8:8" s="100" customFormat="1" ht="11.4">
      <c r="H142" s="101"/>
    </row>
    <row r="143" spans="8:8" s="100" customFormat="1" ht="11.4">
      <c r="H143" s="101"/>
    </row>
    <row r="144" spans="8:8" s="100" customFormat="1" ht="11.4">
      <c r="H144" s="101"/>
    </row>
    <row r="145" spans="8:8" s="100" customFormat="1" ht="11.4">
      <c r="H145" s="101"/>
    </row>
    <row r="146" spans="8:8" s="100" customFormat="1" ht="11.4">
      <c r="H146" s="101"/>
    </row>
    <row r="147" spans="8:8" s="100" customFormat="1" ht="11.4">
      <c r="H147" s="101"/>
    </row>
    <row r="148" spans="8:8" s="100" customFormat="1" ht="11.4">
      <c r="H148" s="101"/>
    </row>
    <row r="149" spans="8:8" s="100" customFormat="1" ht="11.4">
      <c r="H149" s="101"/>
    </row>
    <row r="150" spans="8:8" s="100" customFormat="1" ht="11.4">
      <c r="H150" s="101"/>
    </row>
    <row r="151" spans="8:8" s="100" customFormat="1" ht="11.4">
      <c r="H151" s="101"/>
    </row>
    <row r="152" spans="8:8" s="100" customFormat="1" ht="11.4">
      <c r="H152" s="101"/>
    </row>
    <row r="153" spans="8:8" s="100" customFormat="1" ht="11.4">
      <c r="H153" s="101"/>
    </row>
    <row r="154" spans="8:8" s="100" customFormat="1" ht="11.4">
      <c r="H154" s="101"/>
    </row>
    <row r="155" spans="8:8" s="100" customFormat="1" ht="11.4">
      <c r="H155" s="101"/>
    </row>
    <row r="156" spans="8:8" s="100" customFormat="1" ht="11.4">
      <c r="H156" s="101"/>
    </row>
    <row r="157" spans="8:8" s="100" customFormat="1" ht="11.4">
      <c r="H157" s="101"/>
    </row>
    <row r="158" spans="8:8" s="100" customFormat="1" ht="11.4">
      <c r="H158" s="101"/>
    </row>
    <row r="159" spans="8:8" s="100" customFormat="1" ht="11.4">
      <c r="H159" s="101"/>
    </row>
    <row r="160" spans="8:8" s="100" customFormat="1" ht="11.4">
      <c r="H160" s="101"/>
    </row>
    <row r="161" spans="8:8" s="100" customFormat="1" ht="11.4">
      <c r="H161" s="101"/>
    </row>
    <row r="162" spans="8:8" s="100" customFormat="1" ht="11.4">
      <c r="H162" s="101"/>
    </row>
    <row r="163" spans="8:8" s="100" customFormat="1" ht="11.4">
      <c r="H163" s="101"/>
    </row>
    <row r="164" spans="8:8" s="100" customFormat="1" ht="11.4">
      <c r="H164" s="101"/>
    </row>
    <row r="165" spans="8:8" s="100" customFormat="1" ht="11.4">
      <c r="H165" s="101"/>
    </row>
    <row r="166" spans="8:8" s="100" customFormat="1" ht="11.4">
      <c r="H166" s="101"/>
    </row>
    <row r="167" spans="8:8" s="100" customFormat="1" ht="11.4">
      <c r="H167" s="101"/>
    </row>
    <row r="168" spans="8:8" s="100" customFormat="1" ht="11.4">
      <c r="H168" s="101"/>
    </row>
    <row r="169" spans="8:8" s="100" customFormat="1" ht="11.4">
      <c r="H169" s="101"/>
    </row>
    <row r="170" spans="8:8" s="100" customFormat="1" ht="11.4">
      <c r="H170" s="101"/>
    </row>
    <row r="171" spans="8:8" s="100" customFormat="1" ht="11.4">
      <c r="H171" s="101"/>
    </row>
    <row r="172" spans="8:8" s="100" customFormat="1" ht="11.4">
      <c r="H172" s="101"/>
    </row>
    <row r="173" spans="8:8" s="100" customFormat="1" ht="11.4">
      <c r="H173" s="101"/>
    </row>
    <row r="174" spans="8:8" s="100" customFormat="1" ht="11.4">
      <c r="H174" s="101"/>
    </row>
    <row r="175" spans="8:8" s="100" customFormat="1" ht="11.4">
      <c r="H175" s="101"/>
    </row>
    <row r="176" spans="8:8" s="100" customFormat="1" ht="11.4">
      <c r="H176" s="101"/>
    </row>
    <row r="177" spans="8:8" s="100" customFormat="1" ht="11.4">
      <c r="H177" s="101"/>
    </row>
    <row r="178" spans="8:8" s="100" customFormat="1" ht="11.4">
      <c r="H178" s="101"/>
    </row>
    <row r="179" spans="8:8" s="100" customFormat="1" ht="11.4">
      <c r="H179" s="101"/>
    </row>
    <row r="180" spans="8:8" s="100" customFormat="1" ht="11.4">
      <c r="H180" s="101"/>
    </row>
    <row r="181" spans="8:8" s="100" customFormat="1" ht="11.4">
      <c r="H181" s="101"/>
    </row>
    <row r="182" spans="8:8" s="100" customFormat="1" ht="11.4">
      <c r="H182" s="101"/>
    </row>
    <row r="183" spans="8:8" s="100" customFormat="1" ht="11.4">
      <c r="H183" s="101"/>
    </row>
    <row r="184" spans="8:8" s="100" customFormat="1" ht="11.4">
      <c r="H184" s="101"/>
    </row>
    <row r="185" spans="8:8" s="100" customFormat="1" ht="11.4">
      <c r="H185" s="101"/>
    </row>
    <row r="186" spans="8:8" s="100" customFormat="1" ht="11.4">
      <c r="H186" s="101"/>
    </row>
    <row r="187" spans="8:8" s="100" customFormat="1" ht="11.4">
      <c r="H187" s="101"/>
    </row>
    <row r="188" spans="8:8" s="100" customFormat="1" ht="11.4">
      <c r="H188" s="101"/>
    </row>
    <row r="189" spans="8:8" s="100" customFormat="1" ht="11.4">
      <c r="H189" s="101"/>
    </row>
    <row r="190" spans="8:8" s="100" customFormat="1" ht="11.4">
      <c r="H190" s="101"/>
    </row>
    <row r="191" spans="8:8" s="100" customFormat="1" ht="11.4">
      <c r="H191" s="101"/>
    </row>
    <row r="192" spans="8:8" s="100" customFormat="1" ht="11.4">
      <c r="H192" s="101"/>
    </row>
    <row r="193" spans="8:8" s="100" customFormat="1" ht="11.4">
      <c r="H193" s="101"/>
    </row>
    <row r="194" spans="8:8" s="100" customFormat="1" ht="11.4">
      <c r="H194" s="101"/>
    </row>
    <row r="195" spans="8:8" s="100" customFormat="1" ht="11.4">
      <c r="H195" s="101"/>
    </row>
    <row r="196" spans="8:8" s="100" customFormat="1" ht="11.4">
      <c r="H196" s="101"/>
    </row>
    <row r="197" spans="8:8" s="100" customFormat="1" ht="11.4">
      <c r="H197" s="101"/>
    </row>
    <row r="198" spans="8:8" s="100" customFormat="1" ht="11.4">
      <c r="H198" s="101"/>
    </row>
    <row r="199" spans="8:8" s="100" customFormat="1" ht="11.4">
      <c r="H199" s="101"/>
    </row>
    <row r="200" spans="8:8" s="100" customFormat="1" ht="11.4">
      <c r="H200" s="101"/>
    </row>
    <row r="201" spans="8:8" s="100" customFormat="1" ht="11.4">
      <c r="H201" s="101"/>
    </row>
    <row r="202" spans="8:8" s="100" customFormat="1" ht="11.4">
      <c r="H202" s="101"/>
    </row>
    <row r="203" spans="8:8" s="100" customFormat="1" ht="11.4">
      <c r="H203" s="101"/>
    </row>
    <row r="204" spans="8:8" s="100" customFormat="1" ht="11.4">
      <c r="H204" s="101"/>
    </row>
    <row r="205" spans="8:8" s="100" customFormat="1" ht="11.4">
      <c r="H205" s="101"/>
    </row>
    <row r="206" spans="8:8" s="100" customFormat="1" ht="11.4">
      <c r="H206" s="101"/>
    </row>
    <row r="207" spans="8:8" s="100" customFormat="1" ht="11.4">
      <c r="H207" s="101"/>
    </row>
    <row r="208" spans="8:8" s="100" customFormat="1" ht="11.4">
      <c r="H208" s="101"/>
    </row>
    <row r="209" spans="8:8" s="100" customFormat="1" ht="11.4">
      <c r="H209" s="101"/>
    </row>
    <row r="210" spans="8:8" s="100" customFormat="1" ht="11.4">
      <c r="H210" s="101"/>
    </row>
    <row r="211" spans="8:8" s="100" customFormat="1" ht="11.4">
      <c r="H211" s="101"/>
    </row>
    <row r="212" spans="8:8" s="100" customFormat="1" ht="11.4">
      <c r="H212" s="101"/>
    </row>
  </sheetData>
  <mergeCells count="7">
    <mergeCell ref="A39:H45"/>
    <mergeCell ref="C8:G8"/>
    <mergeCell ref="A1:H1"/>
    <mergeCell ref="A2:H2"/>
    <mergeCell ref="A3:H3"/>
    <mergeCell ref="A4:H4"/>
    <mergeCell ref="A5:H5"/>
  </mergeCells>
  <printOptions horizontalCentered="1"/>
  <pageMargins left="0.31" right="0.28000000000000003" top="0.47" bottom="0.52" header="0.25" footer="0.35"/>
  <pageSetup scale="6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202"/>
  <sheetViews>
    <sheetView showGridLines="0" topLeftCell="A13" zoomScale="85" zoomScaleNormal="85" zoomScaleSheetLayoutView="85" workbookViewId="0">
      <selection activeCell="K38" sqref="K38"/>
    </sheetView>
  </sheetViews>
  <sheetFormatPr defaultColWidth="6.33203125" defaultRowHeight="12.6"/>
  <cols>
    <col min="1" max="1" width="59.6640625" style="18" customWidth="1"/>
    <col min="2" max="2" width="2.6640625" style="119" customWidth="1"/>
    <col min="3" max="3" width="18.6640625" style="18" customWidth="1"/>
    <col min="4" max="4" width="2.6640625" style="18" customWidth="1"/>
    <col min="5" max="5" width="18.6640625" style="18" customWidth="1"/>
    <col min="6" max="6" width="2.6640625" style="18" customWidth="1"/>
    <col min="7" max="7" width="18.6640625" style="18" customWidth="1"/>
    <col min="8" max="8" width="7.44140625" style="87" customWidth="1"/>
    <col min="9" max="16384" width="6.33203125" style="18"/>
  </cols>
  <sheetData>
    <row r="1" spans="1:8" ht="12.75" customHeight="1">
      <c r="A1" s="336" t="s">
        <v>105</v>
      </c>
      <c r="B1" s="336"/>
      <c r="C1" s="336"/>
      <c r="D1" s="336"/>
      <c r="E1" s="336"/>
      <c r="F1" s="336"/>
      <c r="G1" s="336"/>
      <c r="H1" s="336"/>
    </row>
    <row r="2" spans="1:8" ht="12.75" customHeight="1">
      <c r="A2" s="337" t="s">
        <v>153</v>
      </c>
      <c r="B2" s="337"/>
      <c r="C2" s="337"/>
      <c r="D2" s="337"/>
      <c r="E2" s="337"/>
      <c r="F2" s="337"/>
      <c r="G2" s="337"/>
      <c r="H2" s="337"/>
    </row>
    <row r="3" spans="1:8" ht="12.75" customHeight="1">
      <c r="A3" s="336" t="s">
        <v>65</v>
      </c>
      <c r="B3" s="336"/>
      <c r="C3" s="336"/>
      <c r="D3" s="336"/>
      <c r="E3" s="336"/>
      <c r="F3" s="336"/>
      <c r="G3" s="336"/>
      <c r="H3" s="336"/>
    </row>
    <row r="4" spans="1:8" ht="12.75" customHeight="1">
      <c r="A4" s="336" t="s">
        <v>1</v>
      </c>
      <c r="B4" s="336"/>
      <c r="C4" s="336"/>
      <c r="D4" s="336"/>
      <c r="E4" s="336"/>
      <c r="F4" s="336"/>
      <c r="G4" s="336"/>
      <c r="H4" s="336"/>
    </row>
    <row r="5" spans="1:8" ht="12.75" customHeight="1">
      <c r="A5" s="336" t="s">
        <v>2</v>
      </c>
      <c r="B5" s="336"/>
      <c r="C5" s="336"/>
      <c r="D5" s="336"/>
      <c r="E5" s="336"/>
      <c r="F5" s="336"/>
      <c r="G5" s="336"/>
      <c r="H5" s="336"/>
    </row>
    <row r="6" spans="1:8" ht="12.75" customHeight="1">
      <c r="A6" s="113"/>
      <c r="B6" s="129"/>
      <c r="C6" s="113"/>
      <c r="D6" s="113"/>
      <c r="E6" s="113"/>
      <c r="F6" s="113"/>
      <c r="G6" s="113"/>
    </row>
    <row r="7" spans="1:8" ht="12.75" customHeight="1">
      <c r="A7" s="113"/>
      <c r="B7" s="129"/>
      <c r="C7" s="113"/>
      <c r="D7" s="113"/>
      <c r="E7" s="113"/>
      <c r="F7" s="113"/>
      <c r="G7" s="113"/>
    </row>
    <row r="8" spans="1:8" ht="12.75" customHeight="1">
      <c r="C8" s="329" t="s">
        <v>50</v>
      </c>
      <c r="D8" s="329"/>
      <c r="E8" s="329"/>
      <c r="F8" s="329"/>
      <c r="G8" s="329"/>
      <c r="H8" s="9"/>
    </row>
    <row r="9" spans="1:8" ht="12.75" customHeight="1">
      <c r="C9" s="112" t="str">
        <f>+'Non-GAAP Net Inc'!C9</f>
        <v>September 30,</v>
      </c>
      <c r="D9" s="41"/>
      <c r="E9" s="174" t="str">
        <f>+'Non-GAAP Net Inc'!E9</f>
        <v>June 30,</v>
      </c>
      <c r="F9" s="41"/>
      <c r="G9" s="174" t="str">
        <f>+'Non-GAAP Net Inc'!G9</f>
        <v>September 30,</v>
      </c>
      <c r="H9" s="88"/>
    </row>
    <row r="10" spans="1:8" ht="12.75" customHeight="1">
      <c r="B10" s="197"/>
      <c r="C10" s="189">
        <f>'Income Statement'!B8</f>
        <v>2017</v>
      </c>
      <c r="D10" s="188"/>
      <c r="E10" s="189">
        <f>'Income Statement'!D8</f>
        <v>2017</v>
      </c>
      <c r="F10" s="188"/>
      <c r="G10" s="189">
        <f>'Income Statement'!F8</f>
        <v>2016</v>
      </c>
      <c r="H10" s="18"/>
    </row>
    <row r="11" spans="1:8">
      <c r="E11" s="224"/>
    </row>
    <row r="12" spans="1:8">
      <c r="A12" s="38" t="s">
        <v>118</v>
      </c>
      <c r="B12" s="38"/>
      <c r="C12" s="142">
        <f>'Income Statement'!B34</f>
        <v>264</v>
      </c>
      <c r="D12" s="31"/>
      <c r="E12" s="142">
        <f>'Income Statement'!D34</f>
        <v>244</v>
      </c>
      <c r="F12" s="31"/>
      <c r="G12" s="80">
        <f>'Income Statement'!F34</f>
        <v>233</v>
      </c>
    </row>
    <row r="13" spans="1:8">
      <c r="C13" s="143"/>
      <c r="E13" s="143"/>
    </row>
    <row r="14" spans="1:8">
      <c r="A14" s="119" t="s">
        <v>51</v>
      </c>
      <c r="C14" s="143"/>
      <c r="E14" s="143"/>
    </row>
    <row r="15" spans="1:8">
      <c r="A15" s="120"/>
      <c r="B15" s="120"/>
      <c r="C15" s="148"/>
      <c r="E15" s="221"/>
    </row>
    <row r="16" spans="1:8" ht="13.8">
      <c r="A16" s="120" t="s">
        <v>112</v>
      </c>
      <c r="B16" s="120"/>
      <c r="C16" s="148">
        <v>22</v>
      </c>
      <c r="D16" s="21"/>
      <c r="E16" s="221">
        <v>22</v>
      </c>
      <c r="F16" s="21"/>
      <c r="G16" s="115">
        <v>23</v>
      </c>
      <c r="H16" s="9"/>
    </row>
    <row r="17" spans="1:8" ht="13.8">
      <c r="A17" s="120" t="s">
        <v>137</v>
      </c>
      <c r="B17" s="120"/>
      <c r="C17" s="229">
        <v>3</v>
      </c>
      <c r="D17" s="21"/>
      <c r="E17" s="229">
        <v>11</v>
      </c>
      <c r="F17" s="21"/>
      <c r="G17" s="115">
        <v>12</v>
      </c>
      <c r="H17" s="9"/>
    </row>
    <row r="18" spans="1:8" s="224" customFormat="1" ht="13.8">
      <c r="A18" s="225" t="s">
        <v>145</v>
      </c>
      <c r="B18" s="225"/>
      <c r="C18" s="229">
        <v>0</v>
      </c>
      <c r="D18" s="227"/>
      <c r="E18" s="229">
        <v>10</v>
      </c>
      <c r="F18" s="227"/>
      <c r="G18" s="229">
        <v>0</v>
      </c>
      <c r="H18" s="220"/>
    </row>
    <row r="19" spans="1:8" s="224" customFormat="1">
      <c r="A19" s="225" t="s">
        <v>177</v>
      </c>
      <c r="B19" s="225"/>
      <c r="C19" s="229">
        <v>1</v>
      </c>
      <c r="D19" s="227"/>
      <c r="E19" s="229">
        <v>0</v>
      </c>
      <c r="F19" s="227"/>
      <c r="G19" s="229">
        <v>0</v>
      </c>
      <c r="H19" s="220"/>
    </row>
    <row r="20" spans="1:8">
      <c r="A20" s="120" t="s">
        <v>108</v>
      </c>
      <c r="B20" s="120"/>
      <c r="C20" s="144">
        <f>SUM(C16:C19)</f>
        <v>26</v>
      </c>
      <c r="D20" s="17"/>
      <c r="E20" s="144">
        <f>SUM(E16:E19)</f>
        <v>43</v>
      </c>
      <c r="F20" s="20"/>
      <c r="G20" s="144">
        <f>SUM(G16:G19)</f>
        <v>35</v>
      </c>
      <c r="H20" s="9"/>
    </row>
    <row r="21" spans="1:8">
      <c r="A21" s="19"/>
      <c r="B21" s="120"/>
      <c r="C21" s="148"/>
      <c r="D21" s="32"/>
      <c r="E21" s="221"/>
      <c r="G21" s="32"/>
      <c r="H21" s="9"/>
    </row>
    <row r="22" spans="1:8" ht="13.2" thickBot="1">
      <c r="A22" s="23" t="s">
        <v>54</v>
      </c>
      <c r="B22" s="23"/>
      <c r="C22" s="146">
        <f>C12+C20</f>
        <v>290</v>
      </c>
      <c r="D22" s="33"/>
      <c r="E22" s="230">
        <f>E12+E20</f>
        <v>287</v>
      </c>
      <c r="F22" s="34"/>
      <c r="G22" s="24">
        <f>G12+G20</f>
        <v>268</v>
      </c>
      <c r="H22" s="9"/>
    </row>
    <row r="23" spans="1:8" ht="13.2" thickTop="1">
      <c r="C23" s="143"/>
      <c r="E23" s="143"/>
      <c r="H23" s="9"/>
    </row>
    <row r="24" spans="1:8">
      <c r="C24" s="119"/>
      <c r="E24" s="224"/>
    </row>
    <row r="25" spans="1:8">
      <c r="A25" s="48" t="s">
        <v>91</v>
      </c>
      <c r="B25" s="48"/>
      <c r="C25" s="126">
        <f>'Income Statement'!B20</f>
        <v>607</v>
      </c>
      <c r="D25" s="73"/>
      <c r="E25" s="126">
        <f>'Income Statement'!D20</f>
        <v>602</v>
      </c>
      <c r="F25" s="73"/>
      <c r="G25" s="10">
        <f>'Income Statement'!F20</f>
        <v>585</v>
      </c>
      <c r="H25" s="88"/>
    </row>
    <row r="26" spans="1:8">
      <c r="A26" s="22"/>
      <c r="B26" s="22"/>
      <c r="C26" s="22"/>
      <c r="D26" s="22"/>
      <c r="E26" s="228"/>
      <c r="F26" s="22"/>
      <c r="G26" s="22"/>
      <c r="H26" s="88"/>
    </row>
    <row r="27" spans="1:8" s="119" customFormat="1" ht="13.8">
      <c r="A27" s="27" t="s">
        <v>178</v>
      </c>
      <c r="B27" s="22"/>
      <c r="C27" s="182">
        <f>C12/C25</f>
        <v>0.43492586490939045</v>
      </c>
      <c r="D27" s="22"/>
      <c r="E27" s="182">
        <f>E12/E25</f>
        <v>0.40531561461794019</v>
      </c>
      <c r="F27" s="22"/>
      <c r="G27" s="182">
        <f>G12/G25</f>
        <v>0.39829059829059826</v>
      </c>
      <c r="H27" s="88"/>
    </row>
    <row r="28" spans="1:8" s="119" customFormat="1">
      <c r="A28" s="22"/>
      <c r="B28" s="22"/>
      <c r="C28" s="22"/>
      <c r="D28" s="22"/>
      <c r="E28" s="228"/>
      <c r="F28" s="22"/>
      <c r="G28" s="22"/>
      <c r="H28" s="88"/>
    </row>
    <row r="29" spans="1:8" ht="13.8">
      <c r="A29" s="27" t="s">
        <v>179</v>
      </c>
      <c r="B29" s="27"/>
      <c r="C29" s="36">
        <f>C22/C25</f>
        <v>0.47775947281713343</v>
      </c>
      <c r="D29" s="22"/>
      <c r="E29" s="219">
        <f>E22/E25</f>
        <v>0.47674418604651164</v>
      </c>
      <c r="F29" s="22"/>
      <c r="G29" s="36">
        <f>G22/G25</f>
        <v>0.4581196581196581</v>
      </c>
      <c r="H29" s="88"/>
    </row>
    <row r="31" spans="1:8">
      <c r="A31" s="119"/>
    </row>
    <row r="33" spans="1:12" s="100" customFormat="1" ht="11.4">
      <c r="H33" s="101"/>
    </row>
    <row r="34" spans="1:12" s="100" customFormat="1" ht="11.4">
      <c r="H34" s="101"/>
    </row>
    <row r="35" spans="1:12" s="100" customFormat="1" ht="11.4">
      <c r="H35" s="101"/>
      <c r="I35" s="222"/>
      <c r="J35" s="222"/>
      <c r="K35" s="222"/>
    </row>
    <row r="36" spans="1:12" s="100" customFormat="1">
      <c r="H36" s="101"/>
      <c r="I36" s="222"/>
      <c r="J36" s="224"/>
      <c r="K36" s="224"/>
      <c r="L36" s="224"/>
    </row>
    <row r="37" spans="1:12" ht="13.8">
      <c r="A37" s="111"/>
      <c r="B37" s="111"/>
      <c r="I37" s="222"/>
      <c r="J37" s="222"/>
      <c r="K37" s="222"/>
    </row>
    <row r="38" spans="1:12" s="100" customFormat="1" ht="11.4">
      <c r="H38" s="101"/>
      <c r="I38" s="222"/>
      <c r="J38" s="222"/>
      <c r="K38" s="222"/>
    </row>
    <row r="39" spans="1:12" s="100" customFormat="1" ht="11.4">
      <c r="H39" s="101"/>
      <c r="I39" s="222"/>
      <c r="J39" s="222"/>
      <c r="K39" s="222"/>
    </row>
    <row r="40" spans="1:12" s="100" customFormat="1" ht="11.4">
      <c r="H40" s="101"/>
      <c r="I40" s="222"/>
      <c r="J40" s="222"/>
      <c r="K40" s="222"/>
    </row>
    <row r="41" spans="1:12" s="100" customFormat="1">
      <c r="H41" s="101"/>
      <c r="I41" s="224"/>
      <c r="J41" s="224"/>
      <c r="K41" s="224"/>
    </row>
    <row r="42" spans="1:12" s="100" customFormat="1" ht="11.4">
      <c r="H42" s="101"/>
      <c r="I42" s="222"/>
      <c r="J42" s="222"/>
      <c r="K42" s="222"/>
    </row>
    <row r="43" spans="1:12" s="100" customFormat="1" ht="11.4">
      <c r="H43" s="101"/>
      <c r="I43" s="222"/>
      <c r="J43" s="222"/>
      <c r="K43" s="222"/>
    </row>
    <row r="44" spans="1:12" s="100" customFormat="1" ht="11.4">
      <c r="H44" s="101"/>
      <c r="I44" s="222"/>
      <c r="J44" s="222"/>
      <c r="K44" s="222"/>
    </row>
    <row r="45" spans="1:12" s="100" customFormat="1" ht="11.4">
      <c r="H45" s="101"/>
      <c r="I45" s="222"/>
      <c r="J45" s="222"/>
      <c r="K45" s="222"/>
    </row>
    <row r="46" spans="1:12" s="100" customFormat="1" ht="11.4">
      <c r="H46" s="101"/>
      <c r="I46" s="222"/>
      <c r="J46" s="222"/>
      <c r="K46" s="222"/>
    </row>
    <row r="47" spans="1:12" s="100" customFormat="1" ht="11.4">
      <c r="H47" s="101"/>
      <c r="J47" s="222"/>
      <c r="K47" s="222"/>
    </row>
    <row r="48" spans="1:12" s="100" customFormat="1" ht="11.4">
      <c r="H48" s="101"/>
      <c r="J48" s="222"/>
      <c r="K48" s="222"/>
    </row>
    <row r="49" spans="8:11" s="100" customFormat="1" ht="11.4">
      <c r="H49" s="101"/>
      <c r="J49" s="222"/>
      <c r="K49" s="222"/>
    </row>
    <row r="50" spans="8:11" s="100" customFormat="1" ht="11.4">
      <c r="H50" s="101"/>
      <c r="J50" s="222"/>
      <c r="K50" s="222"/>
    </row>
    <row r="51" spans="8:11" s="100" customFormat="1" ht="11.4">
      <c r="H51" s="101"/>
      <c r="J51" s="222"/>
      <c r="K51" s="222"/>
    </row>
    <row r="52" spans="8:11" s="100" customFormat="1" ht="11.4">
      <c r="H52" s="101"/>
      <c r="J52" s="222"/>
      <c r="K52" s="222"/>
    </row>
    <row r="53" spans="8:11" s="100" customFormat="1" ht="11.4">
      <c r="H53" s="101"/>
      <c r="J53" s="222"/>
      <c r="K53" s="222"/>
    </row>
    <row r="54" spans="8:11" s="100" customFormat="1" ht="11.4">
      <c r="H54" s="101"/>
      <c r="J54" s="222"/>
      <c r="K54" s="222"/>
    </row>
    <row r="55" spans="8:11" s="100" customFormat="1">
      <c r="H55" s="101"/>
      <c r="I55" s="222"/>
      <c r="J55" s="224"/>
      <c r="K55" s="224"/>
    </row>
    <row r="56" spans="8:11" s="100" customFormat="1" ht="11.4">
      <c r="J56" s="222"/>
      <c r="K56" s="222"/>
    </row>
    <row r="57" spans="8:11" s="100" customFormat="1" ht="11.4">
      <c r="H57" s="101"/>
      <c r="J57" s="222"/>
      <c r="K57" s="222"/>
    </row>
    <row r="58" spans="8:11" s="100" customFormat="1" ht="11.4">
      <c r="H58" s="101"/>
      <c r="J58" s="222"/>
      <c r="K58" s="222"/>
    </row>
    <row r="59" spans="8:11" s="100" customFormat="1" ht="11.4">
      <c r="H59" s="101"/>
      <c r="J59" s="222"/>
      <c r="K59" s="222"/>
    </row>
    <row r="60" spans="8:11" s="100" customFormat="1" ht="11.4">
      <c r="H60" s="101"/>
      <c r="J60" s="222"/>
      <c r="K60" s="222"/>
    </row>
    <row r="61" spans="8:11" s="100" customFormat="1" ht="11.4">
      <c r="H61" s="101"/>
      <c r="J61" s="222"/>
      <c r="K61" s="222"/>
    </row>
    <row r="62" spans="8:11" s="100" customFormat="1" ht="11.4">
      <c r="H62" s="101"/>
      <c r="J62" s="222"/>
      <c r="K62" s="222"/>
    </row>
    <row r="63" spans="8:11" s="100" customFormat="1" ht="11.4">
      <c r="H63" s="101"/>
      <c r="J63" s="222"/>
      <c r="K63" s="222"/>
    </row>
    <row r="64" spans="8:11" s="100" customFormat="1" ht="11.4">
      <c r="H64" s="101"/>
      <c r="J64" s="222"/>
      <c r="K64" s="222"/>
    </row>
    <row r="65" spans="8:11" s="100" customFormat="1" ht="11.4">
      <c r="H65" s="101"/>
      <c r="J65" s="222"/>
      <c r="K65" s="222"/>
    </row>
    <row r="66" spans="8:11" s="100" customFormat="1" ht="11.4">
      <c r="H66" s="101"/>
      <c r="J66" s="222"/>
      <c r="K66" s="222"/>
    </row>
    <row r="67" spans="8:11" s="100" customFormat="1" ht="11.4">
      <c r="H67" s="101"/>
    </row>
    <row r="68" spans="8:11" s="100" customFormat="1" ht="11.4">
      <c r="H68" s="101"/>
    </row>
    <row r="69" spans="8:11" s="100" customFormat="1" ht="11.4">
      <c r="H69" s="101"/>
    </row>
    <row r="70" spans="8:11" s="100" customFormat="1" ht="11.4">
      <c r="H70" s="101"/>
    </row>
    <row r="71" spans="8:11" s="100" customFormat="1" ht="11.4">
      <c r="H71" s="101"/>
    </row>
    <row r="72" spans="8:11" s="100" customFormat="1" ht="11.4">
      <c r="H72" s="101"/>
    </row>
    <row r="73" spans="8:11" s="100" customFormat="1" ht="11.4">
      <c r="H73" s="101"/>
    </row>
    <row r="74" spans="8:11" s="100" customFormat="1" ht="11.4">
      <c r="H74" s="101"/>
    </row>
    <row r="75" spans="8:11" s="100" customFormat="1" ht="11.4">
      <c r="H75" s="101"/>
    </row>
    <row r="76" spans="8:11" s="100" customFormat="1" ht="11.4">
      <c r="H76" s="101"/>
    </row>
    <row r="77" spans="8:11" s="100" customFormat="1" ht="11.4">
      <c r="H77" s="101"/>
      <c r="J77" s="222"/>
    </row>
    <row r="78" spans="8:11" s="100" customFormat="1" ht="11.4">
      <c r="H78" s="101"/>
      <c r="J78" s="222"/>
    </row>
    <row r="79" spans="8:11" s="100" customFormat="1" ht="11.4">
      <c r="H79" s="101"/>
      <c r="I79" s="222"/>
      <c r="J79" s="222"/>
    </row>
    <row r="80" spans="8:11" s="100" customFormat="1" ht="11.4">
      <c r="H80" s="101"/>
    </row>
    <row r="81" spans="8:8" s="100" customFormat="1" ht="11.4">
      <c r="H81" s="101"/>
    </row>
    <row r="82" spans="8:8" s="100" customFormat="1" ht="11.4">
      <c r="H82" s="101"/>
    </row>
    <row r="83" spans="8:8" s="100" customFormat="1" ht="11.4">
      <c r="H83" s="101"/>
    </row>
    <row r="84" spans="8:8" s="100" customFormat="1" ht="11.4">
      <c r="H84" s="101"/>
    </row>
    <row r="85" spans="8:8" s="100" customFormat="1" ht="11.4">
      <c r="H85" s="101"/>
    </row>
    <row r="86" spans="8:8" s="100" customFormat="1" ht="11.4">
      <c r="H86" s="101"/>
    </row>
    <row r="87" spans="8:8" s="100" customFormat="1" ht="11.4">
      <c r="H87" s="101"/>
    </row>
    <row r="88" spans="8:8" s="100" customFormat="1" ht="11.4">
      <c r="H88" s="101"/>
    </row>
    <row r="89" spans="8:8" s="100" customFormat="1" ht="11.4">
      <c r="H89" s="101"/>
    </row>
    <row r="90" spans="8:8" s="100" customFormat="1" ht="11.4">
      <c r="H90" s="101"/>
    </row>
    <row r="91" spans="8:8" s="100" customFormat="1" ht="11.4">
      <c r="H91" s="101"/>
    </row>
    <row r="92" spans="8:8" s="100" customFormat="1" ht="11.4">
      <c r="H92" s="101"/>
    </row>
    <row r="93" spans="8:8" s="100" customFormat="1" ht="11.4">
      <c r="H93" s="101"/>
    </row>
    <row r="94" spans="8:8" s="100" customFormat="1" ht="11.4">
      <c r="H94" s="101"/>
    </row>
    <row r="95" spans="8:8" s="100" customFormat="1" ht="11.4">
      <c r="H95" s="101"/>
    </row>
    <row r="96" spans="8:8" s="100" customFormat="1" ht="11.4">
      <c r="H96" s="101"/>
    </row>
    <row r="97" spans="8:8" s="100" customFormat="1" ht="11.4">
      <c r="H97" s="101"/>
    </row>
    <row r="98" spans="8:8" s="100" customFormat="1" ht="11.4">
      <c r="H98" s="101"/>
    </row>
    <row r="99" spans="8:8" s="100" customFormat="1" ht="11.4">
      <c r="H99" s="101"/>
    </row>
    <row r="100" spans="8:8" s="100" customFormat="1" ht="11.4">
      <c r="H100" s="101"/>
    </row>
    <row r="101" spans="8:8" s="100" customFormat="1" ht="11.4">
      <c r="H101" s="101"/>
    </row>
    <row r="102" spans="8:8" s="100" customFormat="1" ht="11.4">
      <c r="H102" s="101"/>
    </row>
    <row r="103" spans="8:8" s="100" customFormat="1" ht="11.4">
      <c r="H103" s="101"/>
    </row>
    <row r="104" spans="8:8" s="100" customFormat="1" ht="11.4">
      <c r="H104" s="101"/>
    </row>
    <row r="105" spans="8:8" s="100" customFormat="1" ht="11.4">
      <c r="H105" s="101"/>
    </row>
    <row r="106" spans="8:8" s="100" customFormat="1" ht="11.4">
      <c r="H106" s="101"/>
    </row>
    <row r="107" spans="8:8" s="100" customFormat="1" ht="11.4">
      <c r="H107" s="101"/>
    </row>
    <row r="108" spans="8:8" s="100" customFormat="1" ht="11.4">
      <c r="H108" s="101"/>
    </row>
    <row r="109" spans="8:8" s="100" customFormat="1" ht="11.4">
      <c r="H109" s="101"/>
    </row>
    <row r="110" spans="8:8" s="100" customFormat="1" ht="11.4">
      <c r="H110" s="101"/>
    </row>
    <row r="111" spans="8:8" s="100" customFormat="1" ht="11.4">
      <c r="H111" s="101"/>
    </row>
    <row r="112" spans="8:8" s="100" customFormat="1" ht="11.4">
      <c r="H112" s="101"/>
    </row>
    <row r="113" spans="8:8" s="100" customFormat="1" ht="11.4">
      <c r="H113" s="101"/>
    </row>
    <row r="114" spans="8:8" s="100" customFormat="1" ht="11.4">
      <c r="H114" s="101"/>
    </row>
    <row r="115" spans="8:8" s="100" customFormat="1" ht="11.4">
      <c r="H115" s="101"/>
    </row>
    <row r="116" spans="8:8" s="100" customFormat="1" ht="11.4">
      <c r="H116" s="101"/>
    </row>
    <row r="117" spans="8:8" s="100" customFormat="1" ht="11.4">
      <c r="H117" s="101"/>
    </row>
    <row r="118" spans="8:8" s="100" customFormat="1" ht="11.4">
      <c r="H118" s="101"/>
    </row>
    <row r="119" spans="8:8" s="100" customFormat="1" ht="11.4">
      <c r="H119" s="101"/>
    </row>
    <row r="120" spans="8:8" s="100" customFormat="1" ht="11.4">
      <c r="H120" s="101"/>
    </row>
    <row r="121" spans="8:8" s="100" customFormat="1" ht="11.4">
      <c r="H121" s="101"/>
    </row>
    <row r="122" spans="8:8" s="100" customFormat="1" ht="11.4">
      <c r="H122" s="101"/>
    </row>
    <row r="123" spans="8:8" s="100" customFormat="1" ht="11.4">
      <c r="H123" s="101"/>
    </row>
    <row r="124" spans="8:8" s="100" customFormat="1" ht="11.4">
      <c r="H124" s="101"/>
    </row>
    <row r="125" spans="8:8" s="100" customFormat="1" ht="11.4">
      <c r="H125" s="101"/>
    </row>
    <row r="126" spans="8:8" s="100" customFormat="1" ht="11.4">
      <c r="H126" s="101"/>
    </row>
    <row r="127" spans="8:8" s="100" customFormat="1" ht="11.4">
      <c r="H127" s="101"/>
    </row>
    <row r="128" spans="8:8" s="100" customFormat="1" ht="11.4">
      <c r="H128" s="101"/>
    </row>
    <row r="129" spans="8:8" s="100" customFormat="1" ht="11.4">
      <c r="H129" s="101"/>
    </row>
    <row r="130" spans="8:8" s="100" customFormat="1" ht="11.4">
      <c r="H130" s="101"/>
    </row>
    <row r="131" spans="8:8" s="100" customFormat="1" ht="11.4">
      <c r="H131" s="101"/>
    </row>
    <row r="132" spans="8:8" s="100" customFormat="1" ht="11.4">
      <c r="H132" s="101"/>
    </row>
    <row r="133" spans="8:8" s="100" customFormat="1" ht="11.4">
      <c r="H133" s="101"/>
    </row>
    <row r="134" spans="8:8" s="100" customFormat="1" ht="11.4">
      <c r="H134" s="101"/>
    </row>
    <row r="135" spans="8:8" s="100" customFormat="1" ht="11.4">
      <c r="H135" s="101"/>
    </row>
    <row r="136" spans="8:8" s="100" customFormat="1" ht="11.4">
      <c r="H136" s="101"/>
    </row>
    <row r="137" spans="8:8" s="100" customFormat="1" ht="11.4">
      <c r="H137" s="101"/>
    </row>
    <row r="138" spans="8:8" s="100" customFormat="1" ht="11.4">
      <c r="H138" s="101"/>
    </row>
    <row r="139" spans="8:8" s="100" customFormat="1" ht="11.4">
      <c r="H139" s="101"/>
    </row>
    <row r="140" spans="8:8" s="100" customFormat="1" ht="11.4">
      <c r="H140" s="101"/>
    </row>
    <row r="141" spans="8:8" s="100" customFormat="1" ht="11.4">
      <c r="H141" s="101"/>
    </row>
    <row r="142" spans="8:8" s="100" customFormat="1" ht="11.4">
      <c r="H142" s="101"/>
    </row>
    <row r="143" spans="8:8" s="100" customFormat="1" ht="11.4">
      <c r="H143" s="101"/>
    </row>
    <row r="144" spans="8:8" s="100" customFormat="1" ht="11.4">
      <c r="H144" s="101"/>
    </row>
    <row r="145" spans="8:8" s="100" customFormat="1" ht="11.4">
      <c r="H145" s="101"/>
    </row>
    <row r="146" spans="8:8" s="100" customFormat="1" ht="11.4">
      <c r="H146" s="101"/>
    </row>
    <row r="147" spans="8:8" s="100" customFormat="1" ht="11.4">
      <c r="H147" s="101"/>
    </row>
    <row r="148" spans="8:8" s="100" customFormat="1" ht="11.4">
      <c r="H148" s="101"/>
    </row>
    <row r="149" spans="8:8" s="100" customFormat="1" ht="11.4">
      <c r="H149" s="101"/>
    </row>
    <row r="150" spans="8:8" s="100" customFormat="1" ht="11.4">
      <c r="H150" s="101"/>
    </row>
    <row r="151" spans="8:8" s="100" customFormat="1" ht="11.4">
      <c r="H151" s="101"/>
    </row>
    <row r="152" spans="8:8" s="100" customFormat="1" ht="11.4">
      <c r="H152" s="101"/>
    </row>
    <row r="153" spans="8:8" s="100" customFormat="1" ht="11.4">
      <c r="H153" s="101"/>
    </row>
    <row r="154" spans="8:8" s="100" customFormat="1" ht="11.4">
      <c r="H154" s="101"/>
    </row>
    <row r="155" spans="8:8" s="100" customFormat="1" ht="11.4">
      <c r="H155" s="101"/>
    </row>
    <row r="156" spans="8:8" s="100" customFormat="1" ht="11.4">
      <c r="H156" s="101"/>
    </row>
    <row r="157" spans="8:8" s="100" customFormat="1" ht="11.4">
      <c r="H157" s="101"/>
    </row>
    <row r="158" spans="8:8" s="100" customFormat="1" ht="11.4">
      <c r="H158" s="101"/>
    </row>
    <row r="159" spans="8:8" s="100" customFormat="1" ht="11.4">
      <c r="H159" s="101"/>
    </row>
    <row r="160" spans="8:8" s="100" customFormat="1" ht="11.4">
      <c r="H160" s="101"/>
    </row>
    <row r="161" spans="8:8" s="100" customFormat="1" ht="11.4">
      <c r="H161" s="101"/>
    </row>
    <row r="162" spans="8:8" s="100" customFormat="1" ht="11.4">
      <c r="H162" s="101"/>
    </row>
    <row r="163" spans="8:8" s="100" customFormat="1" ht="11.4">
      <c r="H163" s="101"/>
    </row>
    <row r="164" spans="8:8" s="100" customFormat="1" ht="11.4">
      <c r="H164" s="101"/>
    </row>
    <row r="165" spans="8:8" s="100" customFormat="1" ht="11.4">
      <c r="H165" s="101"/>
    </row>
    <row r="166" spans="8:8" s="100" customFormat="1" ht="11.4">
      <c r="H166" s="101"/>
    </row>
    <row r="167" spans="8:8" s="100" customFormat="1" ht="11.4">
      <c r="H167" s="101"/>
    </row>
    <row r="168" spans="8:8" s="100" customFormat="1" ht="11.4">
      <c r="H168" s="101"/>
    </row>
    <row r="169" spans="8:8" s="100" customFormat="1" ht="11.4">
      <c r="H169" s="101"/>
    </row>
    <row r="170" spans="8:8" s="100" customFormat="1" ht="11.4">
      <c r="H170" s="101"/>
    </row>
    <row r="171" spans="8:8" s="100" customFormat="1" ht="11.4">
      <c r="H171" s="101"/>
    </row>
    <row r="172" spans="8:8" s="100" customFormat="1" ht="11.4">
      <c r="H172" s="101"/>
    </row>
    <row r="173" spans="8:8" s="100" customFormat="1" ht="11.4">
      <c r="H173" s="101"/>
    </row>
    <row r="174" spans="8:8" s="100" customFormat="1" ht="11.4">
      <c r="H174" s="101"/>
    </row>
    <row r="175" spans="8:8" s="100" customFormat="1" ht="11.4">
      <c r="H175" s="101"/>
    </row>
    <row r="176" spans="8:8" s="100" customFormat="1" ht="11.4">
      <c r="H176" s="101"/>
    </row>
    <row r="177" spans="8:8" s="100" customFormat="1" ht="11.4">
      <c r="H177" s="101"/>
    </row>
    <row r="178" spans="8:8" s="100" customFormat="1" ht="11.4">
      <c r="H178" s="101"/>
    </row>
    <row r="179" spans="8:8" s="100" customFormat="1" ht="11.4">
      <c r="H179" s="101"/>
    </row>
    <row r="180" spans="8:8" s="100" customFormat="1" ht="11.4">
      <c r="H180" s="101"/>
    </row>
    <row r="181" spans="8:8" s="100" customFormat="1" ht="11.4">
      <c r="H181" s="101"/>
    </row>
    <row r="182" spans="8:8" s="100" customFormat="1" ht="11.4">
      <c r="H182" s="101"/>
    </row>
    <row r="183" spans="8:8" s="100" customFormat="1" ht="11.4">
      <c r="H183" s="101"/>
    </row>
    <row r="184" spans="8:8" s="100" customFormat="1" ht="11.4">
      <c r="H184" s="101"/>
    </row>
    <row r="185" spans="8:8" s="100" customFormat="1" ht="11.4">
      <c r="H185" s="101"/>
    </row>
    <row r="186" spans="8:8" s="100" customFormat="1" ht="11.4">
      <c r="H186" s="101"/>
    </row>
    <row r="187" spans="8:8" s="100" customFormat="1" ht="11.4">
      <c r="H187" s="101"/>
    </row>
    <row r="188" spans="8:8" s="100" customFormat="1" ht="11.4">
      <c r="H188" s="101"/>
    </row>
    <row r="189" spans="8:8" s="100" customFormat="1" ht="11.4">
      <c r="H189" s="101"/>
    </row>
    <row r="190" spans="8:8" s="100" customFormat="1" ht="11.4">
      <c r="H190" s="101"/>
    </row>
    <row r="191" spans="8:8" s="100" customFormat="1" ht="11.4">
      <c r="H191" s="101"/>
    </row>
    <row r="192" spans="8:8" s="100" customFormat="1" ht="11.4">
      <c r="H192" s="101"/>
    </row>
    <row r="193" spans="8:8" s="100" customFormat="1" ht="11.4">
      <c r="H193" s="101"/>
    </row>
    <row r="194" spans="8:8" s="100" customFormat="1" ht="11.4">
      <c r="H194" s="101"/>
    </row>
    <row r="195" spans="8:8" s="100" customFormat="1" ht="11.4">
      <c r="H195" s="101"/>
    </row>
    <row r="196" spans="8:8" s="100" customFormat="1" ht="11.4">
      <c r="H196" s="101"/>
    </row>
    <row r="197" spans="8:8" s="100" customFormat="1" ht="11.4">
      <c r="H197" s="101"/>
    </row>
    <row r="198" spans="8:8" s="100" customFormat="1" ht="11.4">
      <c r="H198" s="101"/>
    </row>
    <row r="199" spans="8:8" s="100" customFormat="1" ht="11.4">
      <c r="H199" s="101"/>
    </row>
    <row r="200" spans="8:8" s="100" customFormat="1" ht="11.4">
      <c r="H200" s="101"/>
    </row>
    <row r="201" spans="8:8" s="100" customFormat="1" ht="11.4">
      <c r="H201" s="101"/>
    </row>
    <row r="202" spans="8:8" s="100" customFormat="1" ht="11.4">
      <c r="H202" s="101"/>
    </row>
  </sheetData>
  <mergeCells count="6">
    <mergeCell ref="C8:G8"/>
    <mergeCell ref="A1:H1"/>
    <mergeCell ref="A2:H2"/>
    <mergeCell ref="A3:H3"/>
    <mergeCell ref="A4:H4"/>
    <mergeCell ref="A5:H5"/>
  </mergeCells>
  <printOptions horizontalCentered="1"/>
  <pageMargins left="0.31" right="0.28000000000000003" top="0.47" bottom="0.52" header="0.25" footer="0.35"/>
  <pageSetup scale="6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4"/>
  <sheetViews>
    <sheetView showGridLines="0" topLeftCell="A7" zoomScale="85" zoomScaleNormal="85" zoomScaleSheetLayoutView="80" workbookViewId="0">
      <selection activeCell="G48" sqref="G47:G48"/>
    </sheetView>
  </sheetViews>
  <sheetFormatPr defaultColWidth="7.109375" defaultRowHeight="12.6"/>
  <cols>
    <col min="1" max="1" width="57.6640625" style="18" customWidth="1"/>
    <col min="2" max="2" width="2.6640625" style="119" customWidth="1"/>
    <col min="3" max="3" width="18.6640625" style="18" customWidth="1"/>
    <col min="4" max="4" width="2.6640625" style="18" customWidth="1"/>
    <col min="5" max="5" width="18.6640625" style="18" customWidth="1"/>
    <col min="6" max="6" width="2.6640625" style="18" customWidth="1"/>
    <col min="7" max="7" width="18.6640625" style="18" customWidth="1"/>
    <col min="8" max="8" width="2.6640625" style="87" customWidth="1"/>
    <col min="9" max="16384" width="7.109375" style="18"/>
  </cols>
  <sheetData>
    <row r="1" spans="1:12" ht="12.75" customHeight="1">
      <c r="A1" s="336" t="s">
        <v>105</v>
      </c>
      <c r="B1" s="336"/>
      <c r="C1" s="336"/>
      <c r="D1" s="336"/>
      <c r="E1" s="336"/>
      <c r="F1" s="336"/>
      <c r="G1" s="336"/>
      <c r="H1" s="336"/>
    </row>
    <row r="2" spans="1:12" ht="12.75" customHeight="1">
      <c r="A2" s="337" t="s">
        <v>153</v>
      </c>
      <c r="B2" s="337"/>
      <c r="C2" s="337"/>
      <c r="D2" s="337"/>
      <c r="E2" s="337"/>
      <c r="F2" s="337"/>
      <c r="G2" s="337"/>
      <c r="H2" s="337"/>
    </row>
    <row r="3" spans="1:12" ht="12.75" customHeight="1">
      <c r="A3" s="336" t="s">
        <v>65</v>
      </c>
      <c r="B3" s="336"/>
      <c r="C3" s="336"/>
      <c r="D3" s="336"/>
      <c r="E3" s="336"/>
      <c r="F3" s="336"/>
      <c r="G3" s="336"/>
      <c r="H3" s="336"/>
    </row>
    <row r="4" spans="1:12" ht="12.75" customHeight="1">
      <c r="A4" s="336" t="s">
        <v>1</v>
      </c>
      <c r="B4" s="336"/>
      <c r="C4" s="336"/>
      <c r="D4" s="336"/>
      <c r="E4" s="336"/>
      <c r="F4" s="336"/>
      <c r="G4" s="336"/>
      <c r="H4" s="336"/>
    </row>
    <row r="5" spans="1:12" ht="12.75" customHeight="1">
      <c r="A5" s="336" t="s">
        <v>2</v>
      </c>
      <c r="B5" s="336"/>
      <c r="C5" s="336"/>
      <c r="D5" s="336"/>
      <c r="E5" s="336"/>
      <c r="F5" s="336"/>
      <c r="G5" s="336"/>
      <c r="H5" s="336"/>
    </row>
    <row r="6" spans="1:12" ht="12.75" customHeight="1">
      <c r="A6" s="105"/>
      <c r="B6" s="129"/>
      <c r="C6" s="105"/>
      <c r="D6" s="105"/>
      <c r="E6" s="105"/>
      <c r="F6" s="105"/>
      <c r="G6" s="105"/>
    </row>
    <row r="7" spans="1:12" ht="12.75" customHeight="1">
      <c r="A7" s="105"/>
      <c r="B7" s="129"/>
      <c r="C7" s="105"/>
      <c r="D7" s="105"/>
      <c r="E7" s="105"/>
      <c r="F7" s="105"/>
      <c r="G7" s="105"/>
    </row>
    <row r="8" spans="1:12" ht="12.75" customHeight="1">
      <c r="A8" s="233"/>
      <c r="B8" s="233"/>
      <c r="C8" s="338" t="s">
        <v>50</v>
      </c>
      <c r="D8" s="338"/>
      <c r="E8" s="338"/>
      <c r="F8" s="338"/>
      <c r="G8" s="338"/>
      <c r="H8" s="234"/>
      <c r="I8" s="233"/>
      <c r="J8" s="233"/>
      <c r="K8" s="233"/>
      <c r="L8" s="233"/>
    </row>
    <row r="9" spans="1:12" ht="12.75" customHeight="1">
      <c r="A9" s="233"/>
      <c r="B9" s="233"/>
      <c r="C9" s="235" t="str">
        <f>+'Non-GAAP Op Inc'!C9</f>
        <v>September 30,</v>
      </c>
      <c r="D9" s="236"/>
      <c r="E9" s="235" t="str">
        <f>+'Non-GAAP Op Inc'!E9</f>
        <v>June 30,</v>
      </c>
      <c r="F9" s="236"/>
      <c r="G9" s="235" t="str">
        <f>+'Non-GAAP Op Inc'!G9</f>
        <v>September 30,</v>
      </c>
      <c r="H9" s="234"/>
      <c r="I9" s="233"/>
      <c r="J9" s="233"/>
      <c r="K9" s="233"/>
      <c r="L9" s="233"/>
    </row>
    <row r="10" spans="1:12">
      <c r="A10" s="233"/>
      <c r="B10" s="240"/>
      <c r="C10" s="189">
        <f>'Income Statement'!B8</f>
        <v>2017</v>
      </c>
      <c r="D10" s="188"/>
      <c r="E10" s="189">
        <f>'Income Statement'!D8</f>
        <v>2017</v>
      </c>
      <c r="F10" s="188"/>
      <c r="G10" s="189">
        <f>'Income Statement'!F8</f>
        <v>2016</v>
      </c>
      <c r="H10" s="233"/>
      <c r="I10" s="233"/>
      <c r="J10" s="233"/>
      <c r="K10" s="233"/>
      <c r="L10" s="233"/>
    </row>
    <row r="11" spans="1:12" ht="22.2" customHeight="1">
      <c r="A11" s="233"/>
      <c r="B11" s="233"/>
      <c r="C11" s="233"/>
      <c r="D11" s="233"/>
      <c r="E11" s="233"/>
      <c r="F11" s="233"/>
      <c r="G11" s="233"/>
      <c r="H11" s="236"/>
      <c r="I11" s="233"/>
      <c r="J11" s="233"/>
      <c r="K11" s="233"/>
      <c r="L11" s="233"/>
    </row>
    <row r="12" spans="1:12" ht="22.2" customHeight="1">
      <c r="A12" s="238" t="s">
        <v>119</v>
      </c>
      <c r="B12" s="238"/>
      <c r="C12" s="241">
        <f>'Income Statement'!B32</f>
        <v>343</v>
      </c>
      <c r="D12" s="242"/>
      <c r="E12" s="241">
        <f>'Income Statement'!D32</f>
        <v>358</v>
      </c>
      <c r="F12" s="242"/>
      <c r="G12" s="243">
        <f>'Income Statement'!F32</f>
        <v>352</v>
      </c>
      <c r="H12" s="234"/>
      <c r="I12" s="233"/>
      <c r="J12" s="233"/>
      <c r="K12" s="233"/>
      <c r="L12" s="233"/>
    </row>
    <row r="13" spans="1:12" ht="15" customHeight="1">
      <c r="A13" s="233"/>
      <c r="B13" s="233"/>
      <c r="C13" s="244"/>
      <c r="D13" s="233"/>
      <c r="E13" s="244"/>
      <c r="F13" s="233"/>
      <c r="G13" s="233"/>
      <c r="H13" s="234"/>
      <c r="I13" s="233"/>
      <c r="J13" s="233"/>
      <c r="K13" s="233"/>
      <c r="L13" s="233"/>
    </row>
    <row r="14" spans="1:12" ht="15" customHeight="1">
      <c r="A14" s="233" t="s">
        <v>51</v>
      </c>
      <c r="B14" s="233"/>
      <c r="C14" s="244"/>
      <c r="D14" s="233"/>
      <c r="E14" s="244"/>
      <c r="F14" s="233"/>
      <c r="G14" s="233"/>
      <c r="H14" s="234"/>
      <c r="I14" s="233"/>
      <c r="J14" s="233"/>
      <c r="K14" s="233"/>
      <c r="L14" s="233"/>
    </row>
    <row r="15" spans="1:12" ht="13.5" customHeight="1">
      <c r="A15" s="245"/>
      <c r="B15" s="245"/>
      <c r="C15" s="244"/>
      <c r="D15" s="233"/>
      <c r="E15" s="244"/>
      <c r="F15" s="233"/>
      <c r="G15" s="233"/>
      <c r="H15" s="234"/>
      <c r="I15" s="233"/>
      <c r="J15" s="233"/>
      <c r="K15" s="233"/>
      <c r="L15" s="233"/>
    </row>
    <row r="16" spans="1:12" s="224" customFormat="1" ht="13.8">
      <c r="A16" s="225" t="s">
        <v>112</v>
      </c>
      <c r="B16" s="245"/>
      <c r="C16" s="246">
        <v>-22</v>
      </c>
      <c r="D16" s="247"/>
      <c r="E16" s="246">
        <v>-22</v>
      </c>
      <c r="F16" s="247"/>
      <c r="G16" s="237">
        <v>-23</v>
      </c>
      <c r="H16" s="239"/>
      <c r="I16" s="233"/>
      <c r="J16" s="233"/>
      <c r="K16" s="233"/>
      <c r="L16" s="233"/>
    </row>
    <row r="17" spans="1:12" s="224" customFormat="1" ht="13.8">
      <c r="A17" s="225" t="s">
        <v>137</v>
      </c>
      <c r="B17" s="225"/>
      <c r="C17" s="229">
        <v>-3</v>
      </c>
      <c r="D17" s="227"/>
      <c r="E17" s="229">
        <v>-11</v>
      </c>
      <c r="F17" s="227"/>
      <c r="G17" s="229">
        <v>-12</v>
      </c>
      <c r="H17" s="220"/>
    </row>
    <row r="18" spans="1:12" s="224" customFormat="1" ht="13.8">
      <c r="A18" s="225" t="s">
        <v>145</v>
      </c>
      <c r="B18" s="225"/>
      <c r="C18" s="229">
        <v>0</v>
      </c>
      <c r="D18" s="227"/>
      <c r="E18" s="229">
        <v>-10</v>
      </c>
      <c r="F18" s="227"/>
      <c r="G18" s="229">
        <v>0</v>
      </c>
      <c r="H18" s="220"/>
    </row>
    <row r="19" spans="1:12" s="224" customFormat="1">
      <c r="A19" s="225" t="s">
        <v>177</v>
      </c>
      <c r="B19" s="225"/>
      <c r="C19" s="229">
        <v>-1</v>
      </c>
      <c r="D19" s="227"/>
      <c r="E19" s="229">
        <v>0</v>
      </c>
      <c r="F19" s="227"/>
      <c r="G19" s="229">
        <v>0</v>
      </c>
      <c r="H19" s="220"/>
    </row>
    <row r="20" spans="1:12">
      <c r="A20" s="19" t="s">
        <v>66</v>
      </c>
      <c r="B20" s="120"/>
      <c r="C20" s="144">
        <f>SUM(C16:C19)</f>
        <v>-26</v>
      </c>
      <c r="D20" s="37"/>
      <c r="E20" s="144">
        <f>SUM(E16:E19)</f>
        <v>-43</v>
      </c>
      <c r="G20" s="144">
        <f>SUM(G16:G19)</f>
        <v>-35</v>
      </c>
    </row>
    <row r="21" spans="1:12">
      <c r="A21" s="19"/>
      <c r="B21" s="120"/>
      <c r="C21" s="145"/>
      <c r="D21" s="32"/>
      <c r="E21" s="145"/>
      <c r="G21" s="32"/>
      <c r="H21" s="9"/>
    </row>
    <row r="22" spans="1:12" ht="13.2" thickBot="1">
      <c r="A22" s="23" t="s">
        <v>55</v>
      </c>
      <c r="B22" s="23"/>
      <c r="C22" s="230">
        <f>C12+C20</f>
        <v>317</v>
      </c>
      <c r="D22" s="25"/>
      <c r="E22" s="230">
        <f>E12+E20</f>
        <v>315</v>
      </c>
      <c r="F22" s="26"/>
      <c r="G22" s="230">
        <f>G12+G20</f>
        <v>317</v>
      </c>
      <c r="H22" s="9"/>
    </row>
    <row r="23" spans="1:12" s="119" customFormat="1" ht="13.2" thickTop="1">
      <c r="A23" s="23"/>
      <c r="B23" s="23"/>
      <c r="C23" s="147"/>
      <c r="D23" s="25"/>
      <c r="E23" s="33"/>
      <c r="F23" s="26"/>
      <c r="G23" s="33"/>
      <c r="H23" s="116"/>
    </row>
    <row r="24" spans="1:12">
      <c r="A24" s="23"/>
      <c r="B24" s="23"/>
      <c r="H24" s="9"/>
    </row>
    <row r="28" spans="1:12">
      <c r="I28" s="222"/>
      <c r="J28" s="224"/>
      <c r="K28" s="224"/>
      <c r="L28" s="224"/>
    </row>
    <row r="29" spans="1:12">
      <c r="I29" s="143"/>
      <c r="J29" s="143"/>
      <c r="K29" s="143"/>
    </row>
    <row r="30" spans="1:12">
      <c r="I30" s="143"/>
      <c r="J30" s="143"/>
      <c r="K30" s="143"/>
    </row>
    <row r="31" spans="1:12">
      <c r="I31" s="143"/>
      <c r="J31" s="143"/>
      <c r="K31" s="143"/>
    </row>
    <row r="32" spans="1:12">
      <c r="I32" s="143"/>
      <c r="J32" s="143"/>
      <c r="K32" s="143"/>
    </row>
    <row r="33" spans="9:12">
      <c r="I33" s="143"/>
      <c r="J33" s="224"/>
      <c r="K33" s="224"/>
      <c r="L33" s="224"/>
    </row>
    <row r="34" spans="9:12">
      <c r="I34" s="301"/>
      <c r="J34" s="301"/>
      <c r="K34" s="301"/>
    </row>
    <row r="35" spans="9:12">
      <c r="I35" s="224"/>
      <c r="J35" s="224"/>
      <c r="K35" s="224"/>
    </row>
    <row r="37" spans="9:12">
      <c r="I37" s="222"/>
      <c r="J37" s="224"/>
      <c r="K37" s="224"/>
      <c r="L37" s="224"/>
    </row>
    <row r="38" spans="9:12">
      <c r="I38" s="222"/>
      <c r="J38" s="222"/>
      <c r="K38" s="224"/>
      <c r="L38" s="224"/>
    </row>
    <row r="39" spans="9:12">
      <c r="I39" s="222"/>
      <c r="J39" s="224"/>
      <c r="K39" s="224"/>
      <c r="L39" s="224"/>
    </row>
    <row r="40" spans="9:12">
      <c r="I40" s="222"/>
      <c r="J40" s="224"/>
      <c r="K40" s="224"/>
      <c r="L40" s="224"/>
    </row>
    <row r="41" spans="9:12">
      <c r="I41" s="222"/>
      <c r="J41" s="224"/>
      <c r="K41" s="224"/>
      <c r="L41" s="224"/>
    </row>
    <row r="42" spans="9:12">
      <c r="I42" s="222"/>
      <c r="J42" s="224"/>
      <c r="K42" s="224"/>
      <c r="L42" s="224"/>
    </row>
    <row r="43" spans="9:12">
      <c r="I43" s="222"/>
      <c r="J43" s="224"/>
      <c r="K43" s="224"/>
      <c r="L43" s="224"/>
    </row>
    <row r="44" spans="9:12">
      <c r="I44" s="222"/>
      <c r="J44" s="224"/>
      <c r="K44" s="224"/>
      <c r="L44" s="224"/>
    </row>
    <row r="45" spans="9:12">
      <c r="I45" s="224"/>
      <c r="J45" s="224"/>
      <c r="K45" s="224"/>
      <c r="L45" s="224"/>
    </row>
    <row r="46" spans="9:12">
      <c r="I46" s="222"/>
      <c r="J46" s="224"/>
      <c r="K46" s="224"/>
      <c r="L46" s="224"/>
    </row>
    <row r="47" spans="9:12">
      <c r="I47" s="224"/>
      <c r="J47" s="224"/>
      <c r="K47" s="224"/>
      <c r="L47" s="224"/>
    </row>
    <row r="48" spans="9:12">
      <c r="I48" s="222"/>
      <c r="J48" s="224"/>
      <c r="K48" s="224"/>
      <c r="L48" s="224"/>
    </row>
    <row r="49" spans="9:12">
      <c r="I49" s="224"/>
      <c r="J49" s="224"/>
      <c r="K49" s="224"/>
      <c r="L49" s="224"/>
    </row>
    <row r="50" spans="9:12">
      <c r="I50" s="224"/>
      <c r="J50" s="224"/>
      <c r="K50" s="224"/>
      <c r="L50" s="224"/>
    </row>
    <row r="51" spans="9:12">
      <c r="I51" s="224"/>
      <c r="J51" s="224"/>
      <c r="K51" s="224"/>
      <c r="L51" s="224"/>
    </row>
    <row r="52" spans="9:12">
      <c r="I52" s="224"/>
      <c r="J52" s="224"/>
      <c r="K52" s="224"/>
      <c r="L52" s="224"/>
    </row>
    <row r="53" spans="9:12">
      <c r="I53" s="224"/>
      <c r="J53" s="224"/>
      <c r="K53" s="224"/>
      <c r="L53" s="224"/>
    </row>
    <row r="54" spans="9:12">
      <c r="I54" s="224"/>
      <c r="J54" s="224"/>
      <c r="K54" s="224"/>
      <c r="L54" s="224"/>
    </row>
  </sheetData>
  <mergeCells count="6">
    <mergeCell ref="C8:G8"/>
    <mergeCell ref="A1:H1"/>
    <mergeCell ref="A2:H2"/>
    <mergeCell ref="A3:H3"/>
    <mergeCell ref="A4:H4"/>
    <mergeCell ref="A5:H5"/>
  </mergeCells>
  <printOptions horizontalCentered="1"/>
  <pageMargins left="0.31" right="0.28000000000000003" top="0.47" bottom="0.52" header="0.25" footer="0.35"/>
  <pageSetup scale="75" orientation="portrait" r:id="rId1"/>
  <headerFooter alignWithMargins="0"/>
  <ignoredErrors>
    <ignoredError sqref="C10:G10"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78"/>
  <sheetViews>
    <sheetView showGridLines="0" topLeftCell="A37" zoomScale="70" zoomScaleNormal="70" workbookViewId="0">
      <selection activeCell="E45" sqref="E45"/>
    </sheetView>
  </sheetViews>
  <sheetFormatPr defaultColWidth="9.109375" defaultRowHeight="14.4"/>
  <cols>
    <col min="1" max="1" width="79.33203125" style="74" customWidth="1"/>
    <col min="2" max="2" width="20.6640625" style="121" customWidth="1"/>
    <col min="3" max="3" width="1.6640625" style="74" customWidth="1"/>
    <col min="4" max="4" width="20.6640625" style="74" customWidth="1"/>
    <col min="5" max="5" width="1.6640625" style="74" customWidth="1"/>
    <col min="6" max="6" width="20.6640625" style="74" customWidth="1"/>
    <col min="7" max="7" width="9.6640625" style="102" customWidth="1"/>
    <col min="8" max="16384" width="9.109375" style="102"/>
  </cols>
  <sheetData>
    <row r="1" spans="1:6">
      <c r="A1" s="340" t="s">
        <v>105</v>
      </c>
      <c r="B1" s="340"/>
      <c r="C1" s="340"/>
      <c r="D1" s="340"/>
      <c r="E1" s="340"/>
      <c r="F1" s="340"/>
    </row>
    <row r="2" spans="1:6">
      <c r="A2" s="341" t="s">
        <v>72</v>
      </c>
      <c r="B2" s="341"/>
      <c r="C2" s="341"/>
      <c r="D2" s="341"/>
      <c r="E2" s="341"/>
      <c r="F2" s="341"/>
    </row>
    <row r="3" spans="1:6">
      <c r="A3" s="341" t="s">
        <v>2</v>
      </c>
      <c r="B3" s="341"/>
      <c r="C3" s="341"/>
      <c r="D3" s="341"/>
      <c r="E3" s="341"/>
      <c r="F3" s="341"/>
    </row>
    <row r="4" spans="1:6" ht="13.5" customHeight="1">
      <c r="A4" s="272"/>
      <c r="B4" s="272"/>
      <c r="C4" s="272"/>
      <c r="D4" s="272"/>
      <c r="E4" s="272"/>
      <c r="F4" s="272"/>
    </row>
    <row r="5" spans="1:6" ht="17.25" customHeight="1">
      <c r="A5" s="306" t="s">
        <v>73</v>
      </c>
      <c r="B5" s="339" t="s">
        <v>56</v>
      </c>
      <c r="C5" s="339"/>
      <c r="D5" s="339"/>
      <c r="E5" s="339"/>
      <c r="F5" s="339"/>
    </row>
    <row r="6" spans="1:6">
      <c r="A6" s="306" t="s">
        <v>73</v>
      </c>
      <c r="B6" s="217" t="str">
        <f>+'Non-GAAP Op Exp'!C9</f>
        <v>September 30,</v>
      </c>
      <c r="C6" s="41"/>
      <c r="D6" s="217" t="str">
        <f>+'Non-GAAP Op Exp'!E9</f>
        <v>June 30,</v>
      </c>
      <c r="E6" s="41"/>
      <c r="F6" s="217" t="str">
        <f>+'Non-GAAP Op Exp'!G9</f>
        <v>September 30,</v>
      </c>
    </row>
    <row r="7" spans="1:6">
      <c r="A7" s="307" t="s">
        <v>73</v>
      </c>
      <c r="B7" s="196">
        <f>+'Non-GAAP Op Exp'!C10</f>
        <v>2017</v>
      </c>
      <c r="C7" s="188"/>
      <c r="D7" s="196">
        <f>+'Non-GAAP Op Exp'!E10</f>
        <v>2017</v>
      </c>
      <c r="E7" s="188"/>
      <c r="F7" s="196">
        <f>+'Non-GAAP Op Exp'!G10</f>
        <v>2016</v>
      </c>
    </row>
    <row r="8" spans="1:6">
      <c r="A8" s="308" t="s">
        <v>59</v>
      </c>
      <c r="B8" s="272"/>
      <c r="C8" s="272"/>
      <c r="D8" s="272"/>
      <c r="E8" s="272"/>
      <c r="F8" s="272"/>
    </row>
    <row r="9" spans="1:6">
      <c r="A9" s="303" t="s">
        <v>92</v>
      </c>
      <c r="B9" s="272"/>
      <c r="C9" s="272"/>
      <c r="D9" s="272"/>
      <c r="E9" s="272"/>
      <c r="F9" s="272"/>
    </row>
    <row r="10" spans="1:6">
      <c r="A10" s="302" t="s">
        <v>182</v>
      </c>
      <c r="B10" s="257"/>
      <c r="C10" s="272"/>
      <c r="D10" s="257"/>
      <c r="E10" s="272"/>
      <c r="F10" s="262"/>
    </row>
    <row r="11" spans="1:6">
      <c r="A11" s="263" t="s">
        <v>74</v>
      </c>
      <c r="B11" s="256">
        <v>14.1</v>
      </c>
      <c r="C11" s="272"/>
      <c r="D11" s="256">
        <v>14.8</v>
      </c>
      <c r="E11" s="272"/>
      <c r="F11" s="256">
        <v>13.8</v>
      </c>
    </row>
    <row r="12" spans="1:6">
      <c r="A12" s="263" t="s">
        <v>122</v>
      </c>
      <c r="B12" s="250">
        <v>0.16900000000000001</v>
      </c>
      <c r="C12" s="272"/>
      <c r="D12" s="250">
        <v>0.16800000000000001</v>
      </c>
      <c r="E12" s="251"/>
      <c r="F12" s="250">
        <v>0.16</v>
      </c>
    </row>
    <row r="13" spans="1:6">
      <c r="A13" s="263" t="s">
        <v>133</v>
      </c>
      <c r="B13" s="250">
        <v>9.0999999999999998E-2</v>
      </c>
      <c r="C13" s="272"/>
      <c r="D13" s="250">
        <v>9.8000000000000004E-2</v>
      </c>
      <c r="E13" s="251"/>
      <c r="F13" s="250">
        <v>8.5000000000000006E-2</v>
      </c>
    </row>
    <row r="14" spans="1:6">
      <c r="A14" s="263" t="s">
        <v>95</v>
      </c>
      <c r="B14" s="250">
        <v>7.0000000000000001E-3</v>
      </c>
      <c r="C14" s="272"/>
      <c r="D14" s="250">
        <v>7.0000000000000001E-3</v>
      </c>
      <c r="E14" s="251"/>
      <c r="F14" s="250">
        <v>8.0000000000000002E-3</v>
      </c>
    </row>
    <row r="15" spans="1:6">
      <c r="A15" s="263" t="s">
        <v>163</v>
      </c>
      <c r="B15" s="250">
        <v>8.7999999999999995E-2</v>
      </c>
      <c r="C15" s="272"/>
      <c r="D15" s="250">
        <v>0.09</v>
      </c>
      <c r="E15" s="251"/>
      <c r="F15" s="277">
        <v>0.12</v>
      </c>
    </row>
    <row r="16" spans="1:6" ht="15">
      <c r="A16" s="263" t="s">
        <v>164</v>
      </c>
      <c r="B16" s="252">
        <v>5.2999999999999999E-2</v>
      </c>
      <c r="C16" s="272"/>
      <c r="D16" s="252">
        <v>4.9000000000000002E-2</v>
      </c>
      <c r="E16" s="251"/>
      <c r="F16" s="311">
        <v>1.7999999999999999E-2</v>
      </c>
    </row>
    <row r="17" spans="1:12">
      <c r="A17" s="263" t="s">
        <v>165</v>
      </c>
      <c r="B17" s="253">
        <v>2E-3</v>
      </c>
      <c r="C17" s="272"/>
      <c r="D17" s="253">
        <v>2E-3</v>
      </c>
      <c r="E17" s="251"/>
      <c r="F17" s="312">
        <v>2E-3</v>
      </c>
    </row>
    <row r="18" spans="1:12">
      <c r="A18" s="263" t="s">
        <v>96</v>
      </c>
      <c r="B18" s="254">
        <f>SUM(B12:B17)</f>
        <v>0.41</v>
      </c>
      <c r="C18" s="255"/>
      <c r="D18" s="254">
        <f>SUM(D12:D17)</f>
        <v>0.41399999999999998</v>
      </c>
      <c r="E18" s="255"/>
      <c r="F18" s="254">
        <f>SUM(F12:F17)</f>
        <v>0.39300000000000002</v>
      </c>
    </row>
    <row r="19" spans="1:12" ht="8.25" customHeight="1">
      <c r="A19" s="263"/>
      <c r="B19" s="256"/>
      <c r="C19" s="272"/>
      <c r="D19" s="256"/>
      <c r="E19" s="257"/>
      <c r="F19" s="256"/>
    </row>
    <row r="20" spans="1:12">
      <c r="A20" s="302" t="s">
        <v>100</v>
      </c>
      <c r="B20" s="273"/>
      <c r="C20" s="272"/>
      <c r="D20" s="273"/>
      <c r="E20" s="272"/>
      <c r="F20" s="273"/>
    </row>
    <row r="21" spans="1:12" ht="15">
      <c r="A21" s="263" t="s">
        <v>166</v>
      </c>
      <c r="B21" s="274">
        <v>296086</v>
      </c>
      <c r="C21" s="272"/>
      <c r="D21" s="274">
        <v>376280</v>
      </c>
      <c r="E21" s="258"/>
      <c r="F21" s="274">
        <v>291410</v>
      </c>
    </row>
    <row r="22" spans="1:12" ht="9" customHeight="1">
      <c r="A22" s="272"/>
      <c r="B22" s="273"/>
      <c r="C22" s="272"/>
      <c r="D22" s="273"/>
      <c r="E22" s="272"/>
      <c r="F22" s="273"/>
    </row>
    <row r="23" spans="1:12">
      <c r="A23" s="303" t="s">
        <v>75</v>
      </c>
      <c r="B23" s="273"/>
      <c r="C23" s="272"/>
      <c r="D23" s="273"/>
      <c r="E23" s="272"/>
      <c r="F23" s="273"/>
      <c r="I23" s="278"/>
    </row>
    <row r="24" spans="1:12">
      <c r="A24" s="302" t="s">
        <v>101</v>
      </c>
      <c r="B24" s="254"/>
      <c r="C24" s="272"/>
      <c r="D24" s="254"/>
      <c r="E24" s="258"/>
      <c r="F24" s="254"/>
    </row>
    <row r="25" spans="1:12">
      <c r="A25" s="263" t="s">
        <v>102</v>
      </c>
      <c r="B25" s="259">
        <v>6.06</v>
      </c>
      <c r="C25" s="272"/>
      <c r="D25" s="259">
        <v>6.85</v>
      </c>
      <c r="E25" s="258"/>
      <c r="F25" s="259">
        <v>6.59</v>
      </c>
    </row>
    <row r="26" spans="1:12">
      <c r="A26" s="263" t="s">
        <v>76</v>
      </c>
      <c r="B26" s="52">
        <v>69.099999999999994</v>
      </c>
      <c r="C26" s="11"/>
      <c r="D26" s="52">
        <v>79.400000000000006</v>
      </c>
      <c r="E26" s="11"/>
      <c r="F26" s="52">
        <v>71</v>
      </c>
      <c r="H26" s="279"/>
    </row>
    <row r="27" spans="1:12">
      <c r="A27" s="263" t="s">
        <v>138</v>
      </c>
      <c r="B27" s="250">
        <v>0.14099999999999999</v>
      </c>
      <c r="C27" s="251"/>
      <c r="D27" s="250">
        <v>0.14399999999999999</v>
      </c>
      <c r="E27" s="251"/>
      <c r="F27" s="250">
        <v>0.13400000000000001</v>
      </c>
      <c r="H27" s="279"/>
      <c r="J27" s="279"/>
      <c r="K27" s="279"/>
      <c r="L27" s="279"/>
    </row>
    <row r="28" spans="1:12">
      <c r="A28" s="263" t="s">
        <v>140</v>
      </c>
      <c r="B28" s="250">
        <v>3.3000000000000002E-2</v>
      </c>
      <c r="C28" s="251"/>
      <c r="D28" s="250">
        <v>3.2000000000000001E-2</v>
      </c>
      <c r="E28" s="251"/>
      <c r="F28" s="250">
        <v>2.5999999999999999E-2</v>
      </c>
      <c r="J28" s="279"/>
    </row>
    <row r="29" spans="1:12">
      <c r="A29" s="263" t="s">
        <v>139</v>
      </c>
      <c r="B29" s="253">
        <v>7.0000000000000001E-3</v>
      </c>
      <c r="C29" s="251"/>
      <c r="D29" s="253">
        <v>8.0000000000000002E-3</v>
      </c>
      <c r="E29" s="251"/>
      <c r="F29" s="253">
        <v>8.9999999999999993E-3</v>
      </c>
      <c r="L29" s="279"/>
    </row>
    <row r="30" spans="1:12">
      <c r="A30" s="263" t="s">
        <v>96</v>
      </c>
      <c r="B30" s="254">
        <f>SUM(B27:B29)</f>
        <v>0.18099999999999999</v>
      </c>
      <c r="C30" s="272"/>
      <c r="D30" s="254">
        <f>SUM(D27:D29)</f>
        <v>0.184</v>
      </c>
      <c r="E30" s="272"/>
      <c r="F30" s="254">
        <f>SUM(F27:F29)</f>
        <v>0.16900000000000001</v>
      </c>
    </row>
    <row r="31" spans="1:12">
      <c r="A31" s="263" t="s">
        <v>134</v>
      </c>
      <c r="B31" s="253">
        <v>0.34100000000000003</v>
      </c>
      <c r="C31" s="251"/>
      <c r="D31" s="253">
        <v>0.33900000000000002</v>
      </c>
      <c r="E31" s="251"/>
      <c r="F31" s="253">
        <v>0.33500000000000002</v>
      </c>
    </row>
    <row r="32" spans="1:12" ht="15">
      <c r="A32" s="263" t="s">
        <v>167</v>
      </c>
      <c r="B32" s="254">
        <f>B30+B31</f>
        <v>0.52200000000000002</v>
      </c>
      <c r="C32" s="272"/>
      <c r="D32" s="254">
        <f>D30+D31</f>
        <v>0.52300000000000002</v>
      </c>
      <c r="E32" s="272"/>
      <c r="F32" s="254">
        <f>SUM(F30:F31)</f>
        <v>0.504</v>
      </c>
    </row>
    <row r="33" spans="1:7" ht="6.75" customHeight="1">
      <c r="A33" s="263"/>
      <c r="B33" s="273"/>
      <c r="C33" s="272"/>
      <c r="D33" s="273"/>
      <c r="E33" s="272"/>
      <c r="F33" s="273"/>
    </row>
    <row r="34" spans="1:7">
      <c r="A34" s="302" t="s">
        <v>103</v>
      </c>
      <c r="B34" s="273"/>
      <c r="C34" s="272"/>
      <c r="D34" s="273"/>
      <c r="E34" s="258"/>
      <c r="F34" s="273"/>
    </row>
    <row r="35" spans="1:7">
      <c r="A35" s="263" t="s">
        <v>183</v>
      </c>
      <c r="B35" s="274">
        <v>545115</v>
      </c>
      <c r="C35" s="272"/>
      <c r="D35" s="274">
        <v>594901</v>
      </c>
      <c r="E35" s="272"/>
      <c r="F35" s="274">
        <v>410999</v>
      </c>
    </row>
    <row r="36" spans="1:7">
      <c r="A36" s="315" t="s">
        <v>77</v>
      </c>
      <c r="B36" s="316">
        <v>5.0999999999999996</v>
      </c>
      <c r="C36" s="261"/>
      <c r="D36" s="260">
        <v>5.7460000000000004</v>
      </c>
      <c r="E36" s="261"/>
      <c r="F36" s="260">
        <v>4.4000000000000004</v>
      </c>
    </row>
    <row r="37" spans="1:7">
      <c r="A37" s="315" t="s">
        <v>97</v>
      </c>
      <c r="B37" s="317">
        <v>0.67900000000000005</v>
      </c>
      <c r="C37" s="261"/>
      <c r="D37" s="254">
        <v>0.65700000000000003</v>
      </c>
      <c r="E37" s="261"/>
      <c r="F37" s="254">
        <v>0.61299999999999999</v>
      </c>
      <c r="G37" s="310"/>
    </row>
    <row r="38" spans="1:7" ht="7.2" customHeight="1">
      <c r="A38" s="315"/>
      <c r="B38" s="318"/>
      <c r="C38" s="272"/>
      <c r="D38" s="273"/>
      <c r="E38" s="262"/>
      <c r="F38" s="273"/>
    </row>
    <row r="39" spans="1:7">
      <c r="A39" s="319" t="s">
        <v>123</v>
      </c>
      <c r="B39" s="318"/>
      <c r="C39" s="272"/>
      <c r="D39" s="273"/>
      <c r="E39" s="262"/>
      <c r="F39" s="273"/>
    </row>
    <row r="40" spans="1:7">
      <c r="A40" s="320" t="s">
        <v>180</v>
      </c>
      <c r="B40" s="318"/>
      <c r="C40" s="272"/>
      <c r="D40" s="273"/>
      <c r="E40" s="262"/>
      <c r="F40" s="273"/>
    </row>
    <row r="41" spans="1:7">
      <c r="A41" s="315" t="s">
        <v>98</v>
      </c>
      <c r="B41" s="321">
        <v>3975</v>
      </c>
      <c r="C41" s="272"/>
      <c r="D41" s="275">
        <v>4755</v>
      </c>
      <c r="E41" s="262"/>
      <c r="F41" s="275">
        <v>4816</v>
      </c>
    </row>
    <row r="42" spans="1:7" ht="26.4" customHeight="1">
      <c r="A42" s="322" t="s">
        <v>181</v>
      </c>
      <c r="B42" s="323">
        <v>101026</v>
      </c>
      <c r="C42" s="272"/>
      <c r="D42" s="276">
        <v>118234</v>
      </c>
      <c r="E42" s="262"/>
      <c r="F42" s="309">
        <v>73422</v>
      </c>
    </row>
    <row r="43" spans="1:7" ht="6.6" customHeight="1">
      <c r="A43" s="315"/>
      <c r="B43" s="318"/>
      <c r="C43" s="272"/>
      <c r="D43" s="273"/>
      <c r="E43" s="262"/>
      <c r="F43" s="273"/>
    </row>
    <row r="44" spans="1:7">
      <c r="A44" s="320" t="s">
        <v>141</v>
      </c>
      <c r="B44" s="318"/>
      <c r="C44" s="272"/>
      <c r="D44" s="273"/>
      <c r="E44" s="262"/>
      <c r="F44" s="273"/>
    </row>
    <row r="45" spans="1:7" ht="15">
      <c r="A45" s="315" t="s">
        <v>168</v>
      </c>
      <c r="B45" s="324">
        <v>264</v>
      </c>
      <c r="C45" s="274"/>
      <c r="D45" s="274">
        <v>268</v>
      </c>
      <c r="E45" s="274"/>
      <c r="F45" s="274">
        <v>321</v>
      </c>
    </row>
    <row r="46" spans="1:7" ht="7.5" customHeight="1">
      <c r="A46" s="325"/>
      <c r="B46" s="324"/>
      <c r="C46" s="274"/>
      <c r="D46" s="274"/>
      <c r="E46" s="274"/>
      <c r="F46" s="274"/>
    </row>
    <row r="47" spans="1:7">
      <c r="A47" s="308" t="s">
        <v>129</v>
      </c>
      <c r="B47" s="274"/>
      <c r="C47" s="274"/>
      <c r="D47" s="274"/>
      <c r="E47" s="274"/>
      <c r="F47" s="274"/>
    </row>
    <row r="48" spans="1:7">
      <c r="A48" s="302" t="s">
        <v>78</v>
      </c>
      <c r="B48" s="274"/>
      <c r="C48" s="274"/>
      <c r="D48" s="274"/>
      <c r="E48" s="274"/>
      <c r="F48" s="274"/>
    </row>
    <row r="49" spans="1:6">
      <c r="A49" s="304" t="s">
        <v>159</v>
      </c>
      <c r="B49" s="274">
        <v>34</v>
      </c>
      <c r="C49" s="274"/>
      <c r="D49" s="274">
        <v>36</v>
      </c>
      <c r="E49" s="274"/>
      <c r="F49" s="274">
        <v>31</v>
      </c>
    </row>
    <row r="50" spans="1:6">
      <c r="A50" s="304" t="s">
        <v>93</v>
      </c>
      <c r="B50" s="274">
        <v>10</v>
      </c>
      <c r="C50" s="274"/>
      <c r="D50" s="274">
        <v>39</v>
      </c>
      <c r="E50" s="274"/>
      <c r="F50" s="274">
        <v>5</v>
      </c>
    </row>
    <row r="51" spans="1:6" ht="6.75" customHeight="1">
      <c r="A51" s="305"/>
      <c r="B51" s="274"/>
      <c r="C51" s="274"/>
      <c r="D51" s="274"/>
      <c r="E51" s="274"/>
      <c r="F51" s="274"/>
    </row>
    <row r="52" spans="1:6">
      <c r="A52" s="302" t="s">
        <v>184</v>
      </c>
      <c r="B52" s="274"/>
      <c r="C52" s="274"/>
      <c r="D52" s="274"/>
      <c r="E52" s="274"/>
      <c r="F52" s="274"/>
    </row>
    <row r="53" spans="1:6" ht="15">
      <c r="A53" s="304" t="s">
        <v>169</v>
      </c>
      <c r="B53" s="274">
        <v>78</v>
      </c>
      <c r="C53" s="274"/>
      <c r="D53" s="274">
        <v>64</v>
      </c>
      <c r="E53" s="274"/>
      <c r="F53" s="274">
        <v>80</v>
      </c>
    </row>
    <row r="54" spans="1:6" ht="15">
      <c r="A54" s="304" t="s">
        <v>170</v>
      </c>
      <c r="B54" s="274">
        <v>11</v>
      </c>
      <c r="C54" s="274"/>
      <c r="D54" s="274">
        <v>45</v>
      </c>
      <c r="E54" s="274"/>
      <c r="F54" s="274">
        <v>10</v>
      </c>
    </row>
    <row r="55" spans="1:6" ht="6.75" customHeight="1">
      <c r="A55" s="305"/>
      <c r="B55" s="274"/>
      <c r="C55" s="274"/>
      <c r="D55" s="274"/>
      <c r="E55" s="274"/>
      <c r="F55" s="274"/>
    </row>
    <row r="56" spans="1:6">
      <c r="A56" s="302" t="s">
        <v>79</v>
      </c>
      <c r="B56" s="274"/>
      <c r="C56" s="274"/>
      <c r="D56" s="274"/>
      <c r="E56" s="274"/>
      <c r="F56" s="274"/>
    </row>
    <row r="57" spans="1:6" ht="15">
      <c r="A57" s="304" t="s">
        <v>171</v>
      </c>
      <c r="B57" s="274">
        <v>2935</v>
      </c>
      <c r="C57" s="274"/>
      <c r="D57" s="274">
        <v>2912</v>
      </c>
      <c r="E57" s="274"/>
      <c r="F57" s="274">
        <v>2872</v>
      </c>
    </row>
    <row r="58" spans="1:6" ht="15">
      <c r="A58" s="304" t="s">
        <v>172</v>
      </c>
      <c r="B58" s="274">
        <v>952</v>
      </c>
      <c r="C58" s="274"/>
      <c r="D58" s="274">
        <v>945</v>
      </c>
      <c r="E58" s="274"/>
      <c r="F58" s="274">
        <v>875</v>
      </c>
    </row>
    <row r="59" spans="1:6" ht="7.5" customHeight="1">
      <c r="A59" s="107"/>
      <c r="B59" s="274"/>
      <c r="C59" s="274"/>
      <c r="D59" s="274"/>
      <c r="E59" s="274"/>
      <c r="F59" s="274"/>
    </row>
    <row r="60" spans="1:6">
      <c r="A60" s="308" t="s">
        <v>60</v>
      </c>
      <c r="B60" s="274"/>
      <c r="C60" s="274"/>
      <c r="D60" s="274"/>
      <c r="E60" s="274"/>
      <c r="F60" s="274"/>
    </row>
    <row r="61" spans="1:6">
      <c r="A61" s="263" t="s">
        <v>142</v>
      </c>
      <c r="B61" s="274">
        <v>314</v>
      </c>
      <c r="C61" s="274"/>
      <c r="D61" s="274">
        <v>316</v>
      </c>
      <c r="E61" s="274"/>
      <c r="F61" s="274">
        <v>289</v>
      </c>
    </row>
    <row r="62" spans="1:6">
      <c r="A62" s="263" t="s">
        <v>132</v>
      </c>
      <c r="B62" s="321">
        <v>154</v>
      </c>
      <c r="C62" s="326"/>
      <c r="D62" s="321">
        <v>147</v>
      </c>
      <c r="E62" s="326"/>
      <c r="F62" s="321">
        <v>118</v>
      </c>
    </row>
    <row r="63" spans="1:6" ht="7.5" customHeight="1">
      <c r="A63" s="107"/>
      <c r="B63" s="274"/>
      <c r="C63" s="274"/>
      <c r="D63" s="274"/>
      <c r="E63" s="274"/>
      <c r="F63" s="274"/>
    </row>
    <row r="64" spans="1:6">
      <c r="A64" s="232" t="s">
        <v>80</v>
      </c>
      <c r="B64" s="274"/>
      <c r="C64" s="274"/>
      <c r="D64" s="274"/>
      <c r="E64" s="274"/>
      <c r="F64" s="274"/>
    </row>
    <row r="65" spans="1:6" ht="15">
      <c r="A65" s="263" t="s">
        <v>173</v>
      </c>
      <c r="B65" s="321">
        <v>66</v>
      </c>
      <c r="C65" s="274"/>
      <c r="D65" s="321">
        <v>64</v>
      </c>
      <c r="E65" s="274"/>
      <c r="F65" s="321">
        <v>49</v>
      </c>
    </row>
    <row r="66" spans="1:6" ht="15">
      <c r="A66" s="263" t="s">
        <v>174</v>
      </c>
      <c r="B66" s="321">
        <v>805</v>
      </c>
      <c r="C66" s="274"/>
      <c r="D66" s="321">
        <v>799</v>
      </c>
      <c r="E66" s="274"/>
      <c r="F66" s="321">
        <v>738</v>
      </c>
    </row>
    <row r="67" spans="1:6">
      <c r="A67" s="107"/>
      <c r="B67" s="108"/>
      <c r="C67" s="121"/>
      <c r="D67" s="108"/>
      <c r="E67" s="121"/>
    </row>
    <row r="68" spans="1:6">
      <c r="A68" s="102"/>
      <c r="B68" s="109"/>
      <c r="C68" s="121"/>
      <c r="D68" s="109"/>
      <c r="E68" s="121"/>
    </row>
    <row r="69" spans="1:6">
      <c r="A69" s="102"/>
      <c r="C69" s="121"/>
      <c r="D69" s="121"/>
      <c r="E69" s="121"/>
    </row>
    <row r="70" spans="1:6">
      <c r="A70" s="102"/>
      <c r="C70" s="121"/>
      <c r="D70" s="121"/>
      <c r="E70" s="121"/>
      <c r="F70" s="122"/>
    </row>
    <row r="71" spans="1:6">
      <c r="A71" s="102"/>
      <c r="C71" s="121"/>
      <c r="D71" s="121"/>
      <c r="E71" s="121"/>
      <c r="F71" s="122"/>
    </row>
    <row r="72" spans="1:6">
      <c r="A72" s="121"/>
      <c r="C72" s="121"/>
      <c r="D72" s="121"/>
      <c r="E72" s="121"/>
      <c r="F72" s="121"/>
    </row>
    <row r="73" spans="1:6">
      <c r="A73" s="121"/>
      <c r="C73" s="121"/>
      <c r="D73" s="121"/>
      <c r="E73" s="121"/>
      <c r="F73" s="121"/>
    </row>
    <row r="74" spans="1:6">
      <c r="A74" s="102"/>
      <c r="C74" s="121"/>
      <c r="D74" s="121"/>
      <c r="E74" s="121"/>
      <c r="F74" s="121"/>
    </row>
    <row r="75" spans="1:6">
      <c r="A75" s="102"/>
      <c r="C75" s="121"/>
      <c r="D75" s="121"/>
      <c r="E75" s="121"/>
      <c r="F75" s="121"/>
    </row>
    <row r="76" spans="1:6">
      <c r="A76" s="102"/>
    </row>
    <row r="77" spans="1:6">
      <c r="A77" s="102"/>
    </row>
    <row r="78" spans="1:6">
      <c r="A78" s="102"/>
    </row>
  </sheetData>
  <mergeCells count="4">
    <mergeCell ref="B5:F5"/>
    <mergeCell ref="A1:F1"/>
    <mergeCell ref="A2:F2"/>
    <mergeCell ref="A3:F3"/>
  </mergeCells>
  <pageMargins left="0.7" right="0.7" top="0.75" bottom="0.75" header="0.3" footer="0.3"/>
  <pageSetup scale="58" orientation="portrait" r:id="rId1"/>
  <ignoredErrors>
    <ignoredError sqref="B30:C30 B18:C18 E30:F30 E18:F18"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Income Statement</vt:lpstr>
      <vt:lpstr>Detailed Revenue</vt:lpstr>
      <vt:lpstr>Balance Sheet</vt:lpstr>
      <vt:lpstr>Non-GAAP Net Inc</vt:lpstr>
      <vt:lpstr>Non-GAAP Op Inc</vt:lpstr>
      <vt:lpstr>Non-GAAP Op Exp</vt:lpstr>
      <vt:lpstr>Operating stats</vt:lpstr>
      <vt:lpstr>'Balance Sheet'!Print_Area</vt:lpstr>
      <vt:lpstr>'Detailed Revenue'!Print_Area</vt:lpstr>
      <vt:lpstr>'Income Statement'!Print_Area</vt:lpstr>
      <vt:lpstr>'Non-GAAP Net Inc'!Print_Area</vt:lpstr>
      <vt:lpstr>'Non-GAAP Op Exp'!Print_Area</vt:lpstr>
      <vt:lpstr>'Non-GAAP Op Inc'!Print_Area</vt:lpstr>
      <vt:lpstr>'Operating stats'!Print_Area</vt:lpstr>
      <vt:lpstr>'Non-GAAP Net Inc'!Print_Titles</vt:lpstr>
      <vt:lpstr>'Non-GAAP Op Exp'!Print_Titles</vt:lpstr>
      <vt:lpstr>'Non-GAAP Op Inc'!Print_Titles</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citadmin</dc:creator>
  <cp:lastModifiedBy>Gregory Pelosi</cp:lastModifiedBy>
  <cp:lastPrinted>2017-10-24T18:19:52Z</cp:lastPrinted>
  <dcterms:created xsi:type="dcterms:W3CDTF">2013-03-25T17:15:27Z</dcterms:created>
  <dcterms:modified xsi:type="dcterms:W3CDTF">2017-10-24T19:58:05Z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