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defaultThemeVersion="164011"/>
  <mc:AlternateContent xmlns:mc="http://schemas.openxmlformats.org/markup-compatibility/2006">
    <mc:Choice Requires="x15">
      <x15ac:absPath xmlns:x15ac="http://schemas.microsoft.com/office/spreadsheetml/2010/11/ac" url="\\us01orgfps01\MDData\Depts\Consolidations\Consolidations\2019\12 - December\Press Release\FINAL Docs\"/>
    </mc:Choice>
  </mc:AlternateContent>
  <bookViews>
    <workbookView xWindow="0" yWindow="0" windowWidth="25200" windowHeight="11412" tabRatio="822"/>
  </bookViews>
  <sheets>
    <sheet name="Income Statement" sheetId="1" r:id="rId1"/>
    <sheet name="Detailed Revenue" sheetId="2" r:id="rId2"/>
    <sheet name="Balance Sheet" sheetId="3" r:id="rId3"/>
    <sheet name="Non-GAAP Net Inc" sheetId="4" r:id="rId4"/>
    <sheet name="Non-GAAP Op Inc" sheetId="5" r:id="rId5"/>
    <sheet name="Non-GAAP Op Exp" sheetId="6" r:id="rId6"/>
    <sheet name="Operating Stats" sheetId="7" r:id="rId7"/>
  </sheets>
  <definedNames>
    <definedName name="_xlnm.Print_Area" localSheetId="3">'Non-GAAP Net Inc'!$A$1:$L$59</definedName>
    <definedName name="_xlnm.Print_Area" localSheetId="4">'Non-GAAP Op Inc'!$A$1:$L$45</definedName>
  </definedNames>
  <calcPr calcId="162913"/>
</workbook>
</file>

<file path=xl/calcChain.xml><?xml version="1.0" encoding="utf-8"?>
<calcChain xmlns="http://schemas.openxmlformats.org/spreadsheetml/2006/main">
  <c r="M31" i="2" l="1"/>
  <c r="K31" i="2"/>
  <c r="I31" i="2"/>
  <c r="G31" i="2"/>
  <c r="E31" i="2"/>
  <c r="D19" i="6" l="1"/>
  <c r="F19" i="6"/>
  <c r="H19" i="6"/>
  <c r="J19" i="6"/>
  <c r="L19" i="6"/>
  <c r="L19" i="5"/>
  <c r="J19" i="5"/>
  <c r="H19" i="5"/>
  <c r="F19" i="5"/>
  <c r="D19" i="5"/>
  <c r="L23" i="4" l="1"/>
  <c r="J23" i="4"/>
  <c r="H23" i="4"/>
  <c r="F23" i="4"/>
  <c r="D23" i="4"/>
  <c r="G28" i="7" l="1"/>
  <c r="G30" i="7" s="1"/>
  <c r="E28" i="7"/>
  <c r="E30" i="7" s="1"/>
  <c r="C28" i="7"/>
  <c r="C30" i="7" s="1"/>
  <c r="G17" i="7"/>
  <c r="E17" i="7"/>
  <c r="C17" i="7"/>
  <c r="L20" i="6"/>
  <c r="J20" i="6"/>
  <c r="H20" i="6"/>
  <c r="F20" i="6"/>
  <c r="D20" i="6"/>
  <c r="L24" i="5"/>
  <c r="J24" i="5"/>
  <c r="H24" i="5"/>
  <c r="F24" i="5"/>
  <c r="D24" i="5"/>
  <c r="L20" i="5"/>
  <c r="L26" i="5" s="1"/>
  <c r="J20" i="5"/>
  <c r="H20" i="5"/>
  <c r="H26" i="5" s="1"/>
  <c r="F20" i="5"/>
  <c r="D20" i="5"/>
  <c r="D26" i="5" s="1"/>
  <c r="L28" i="4"/>
  <c r="J28" i="4"/>
  <c r="H28" i="4"/>
  <c r="H32" i="4" s="1"/>
  <c r="F28" i="4"/>
  <c r="F32" i="4" s="1"/>
  <c r="D28" i="4"/>
  <c r="D32" i="4" s="1"/>
  <c r="F47" i="3"/>
  <c r="D47" i="3"/>
  <c r="F32" i="3"/>
  <c r="F37" i="3" s="1"/>
  <c r="D32" i="3"/>
  <c r="D37" i="3" s="1"/>
  <c r="F15" i="3"/>
  <c r="F21" i="3" s="1"/>
  <c r="D15" i="3"/>
  <c r="D21" i="3" s="1"/>
  <c r="M36" i="2"/>
  <c r="K36" i="2"/>
  <c r="I36" i="2"/>
  <c r="G36" i="2"/>
  <c r="E36" i="2"/>
  <c r="M25" i="2"/>
  <c r="K25" i="2"/>
  <c r="I25" i="2"/>
  <c r="G25" i="2"/>
  <c r="E25" i="2"/>
  <c r="M20" i="2"/>
  <c r="K20" i="2"/>
  <c r="I20" i="2"/>
  <c r="G20" i="2"/>
  <c r="E20" i="2"/>
  <c r="M14" i="2"/>
  <c r="K14" i="2"/>
  <c r="I14" i="2"/>
  <c r="G14" i="2"/>
  <c r="E14" i="2"/>
  <c r="K32" i="1"/>
  <c r="I32" i="1"/>
  <c r="G32" i="1"/>
  <c r="E32" i="1"/>
  <c r="C32" i="1"/>
  <c r="K14" i="1"/>
  <c r="K19" i="1" s="1"/>
  <c r="I14" i="1"/>
  <c r="I19" i="1" s="1"/>
  <c r="G14" i="1"/>
  <c r="G19" i="1" s="1"/>
  <c r="E14" i="1"/>
  <c r="E19" i="1" s="1"/>
  <c r="C14" i="1"/>
  <c r="C19" i="1" s="1"/>
  <c r="F33" i="4" l="1"/>
  <c r="G33" i="1"/>
  <c r="G40" i="1" s="1"/>
  <c r="G43" i="1" s="1"/>
  <c r="G46" i="1" s="1"/>
  <c r="F26" i="5"/>
  <c r="J26" i="5"/>
  <c r="D29" i="4"/>
  <c r="D33" i="4" s="1"/>
  <c r="F29" i="4"/>
  <c r="F48" i="3"/>
  <c r="E27" i="2"/>
  <c r="E39" i="2" s="1"/>
  <c r="M27" i="2"/>
  <c r="M39" i="2" s="1"/>
  <c r="K27" i="2"/>
  <c r="K39" i="2" s="1"/>
  <c r="G27" i="2"/>
  <c r="G39" i="2" s="1"/>
  <c r="I27" i="2"/>
  <c r="I39" i="2" s="1"/>
  <c r="K33" i="1"/>
  <c r="K40" i="1" s="1"/>
  <c r="K43" i="1" s="1"/>
  <c r="K47" i="1" s="1"/>
  <c r="C33" i="1"/>
  <c r="C40" i="1" s="1"/>
  <c r="C43" i="1" s="1"/>
  <c r="C46" i="1" s="1"/>
  <c r="E33" i="1"/>
  <c r="E40" i="1" s="1"/>
  <c r="E43" i="1" s="1"/>
  <c r="E46" i="1" s="1"/>
  <c r="I33" i="1"/>
  <c r="I40" i="1" s="1"/>
  <c r="I43" i="1" s="1"/>
  <c r="H29" i="4"/>
  <c r="H33" i="4"/>
  <c r="L32" i="4"/>
  <c r="L33" i="4" s="1"/>
  <c r="L29" i="4"/>
  <c r="J32" i="4"/>
  <c r="J33" i="4" s="1"/>
  <c r="J29" i="4"/>
  <c r="D48" i="3"/>
  <c r="G47" i="1" l="1"/>
  <c r="I47" i="1"/>
  <c r="I46" i="1"/>
  <c r="C47" i="1"/>
  <c r="E47" i="1"/>
  <c r="K46" i="1"/>
</calcChain>
</file>

<file path=xl/sharedStrings.xml><?xml version="1.0" encoding="utf-8"?>
<sst xmlns="http://schemas.openxmlformats.org/spreadsheetml/2006/main" count="295" uniqueCount="229">
  <si>
    <t>Nasdaq, Inc.</t>
  </si>
  <si>
    <t>(in millions, except per share amounts)</t>
  </si>
  <si>
    <t>(unaudited)</t>
  </si>
  <si>
    <t>Three Months Ended</t>
  </si>
  <si>
    <t>Year Ended</t>
  </si>
  <si>
    <t>Revenues:</t>
  </si>
  <si>
    <t>Market Services</t>
  </si>
  <si>
    <t>Transaction-based expenses:</t>
  </si>
  <si>
    <t>Transaction rebates</t>
  </si>
  <si>
    <t>Brokerage, clearance and exchange fees</t>
  </si>
  <si>
    <t>Total Market Services revenues less transaction-based expenses</t>
  </si>
  <si>
    <t>Corporate Services</t>
  </si>
  <si>
    <t>Information Services</t>
  </si>
  <si>
    <t>Market Technology</t>
  </si>
  <si>
    <t>Other Revenues</t>
  </si>
  <si>
    <t xml:space="preserve">   </t>
  </si>
  <si>
    <t>Revenues less transaction-based expenses</t>
  </si>
  <si>
    <t>Operating Expenses:</t>
  </si>
  <si>
    <t>Compensation and benefits</t>
  </si>
  <si>
    <t>Professional and contract services</t>
  </si>
  <si>
    <t>Computer operations and data communications</t>
  </si>
  <si>
    <t>Occupancy</t>
  </si>
  <si>
    <t>General, administrative and other</t>
  </si>
  <si>
    <t>Marketing and advertising</t>
  </si>
  <si>
    <t>Depreciation and amortization</t>
  </si>
  <si>
    <t>Regulatory</t>
  </si>
  <si>
    <t>Merger and strategic initiatives</t>
  </si>
  <si>
    <t>Restructuring charges</t>
  </si>
  <si>
    <t>Total operating expenses</t>
  </si>
  <si>
    <t>Operating income</t>
  </si>
  <si>
    <t>Interest income</t>
  </si>
  <si>
    <t>Interest expense</t>
  </si>
  <si>
    <t>Gain on sale of investment security</t>
  </si>
  <si>
    <t>Other income</t>
  </si>
  <si>
    <t>Net income from unconsolidated investees</t>
  </si>
  <si>
    <t>Income before income taxes</t>
  </si>
  <si>
    <t>Income tax provision</t>
  </si>
  <si>
    <t>Per share information:</t>
  </si>
  <si>
    <t>Basic earnings (loss) per share</t>
  </si>
  <si>
    <t>Diluted earnings (loss) per share</t>
  </si>
  <si>
    <t>Cash dividends declared per common share</t>
  </si>
  <si>
    <t>Basic</t>
  </si>
  <si>
    <t>(1) Due to the net loss for the quarter ended December 31, 2018, the diluted earnings (loss) per share calculation excludes 3.2 million of employee stock awards as they were anti-dilutive.</t>
  </si>
  <si>
    <t>Revenue Detail</t>
  </si>
  <si>
    <t>(in millions)</t>
  </si>
  <si>
    <t xml:space="preserve"> Three Months Ended</t>
  </si>
  <si>
    <t xml:space="preserve">  MARKET SERVICES REVENUES</t>
  </si>
  <si>
    <t>Equity Derivative Trading and Clearing Revenues</t>
  </si>
  <si>
    <t>Total net equity derivative trading and clearing revenues</t>
  </si>
  <si>
    <t>Cash Equity Trading Revenues</t>
  </si>
  <si>
    <t>Total net cash equity trading revenues</t>
  </si>
  <si>
    <t>Fixed Income and Commodities Trading and Clearing Revenues</t>
  </si>
  <si>
    <t>Total net fixed income and commodities trading and clearing revenues</t>
  </si>
  <si>
    <t>Trade Management Services Revenues</t>
  </si>
  <si>
    <t>Total Net Market Services revenues</t>
  </si>
  <si>
    <t xml:space="preserve">  CORPORATE SERVICES REVENUES</t>
  </si>
  <si>
    <t>Corporate Solutions revenues</t>
  </si>
  <si>
    <t>Listings Services revenues</t>
  </si>
  <si>
    <t>Total Corporate Services revenues</t>
  </si>
  <si>
    <t xml:space="preserve">  INFORMATION SERVICES REVENUES</t>
  </si>
  <si>
    <t>Market Data revenues</t>
  </si>
  <si>
    <t>Index revenues</t>
  </si>
  <si>
    <t>Investment Data &amp; Analytics revenues</t>
  </si>
  <si>
    <t>Total Information Services revenues</t>
  </si>
  <si>
    <t xml:space="preserve">  MARKET TECHNOLOGY REVENUES</t>
  </si>
  <si>
    <t xml:space="preserve">  OTHER REVENUES</t>
  </si>
  <si>
    <t>Condensed Consolidated Balance Sheets</t>
  </si>
  <si>
    <t>Assets</t>
  </si>
  <si>
    <t>Current assets:</t>
  </si>
  <si>
    <t>Cash and cash equivalents</t>
  </si>
  <si>
    <t>Restricted cash</t>
  </si>
  <si>
    <t>Receivables, net</t>
  </si>
  <si>
    <t>Default funds and margin deposits</t>
  </si>
  <si>
    <t>Other current assets</t>
  </si>
  <si>
    <t>Total current assets</t>
  </si>
  <si>
    <t>Property and equipment, net</t>
  </si>
  <si>
    <t>Goodwill</t>
  </si>
  <si>
    <t>Intangible assets, net</t>
  </si>
  <si>
    <t>Operating lease assets</t>
  </si>
  <si>
    <t>Other non-current assets</t>
  </si>
  <si>
    <t>Total assets</t>
  </si>
  <si>
    <t>Liabilities</t>
  </si>
  <si>
    <t>Current liabilities:</t>
  </si>
  <si>
    <t>Accounts payable and accrued expenses</t>
  </si>
  <si>
    <t>Section 31 fees payable to SEC</t>
  </si>
  <si>
    <t>Accrued personnel costs</t>
  </si>
  <si>
    <t>Deferred revenue</t>
  </si>
  <si>
    <t>Other current liabilities</t>
  </si>
  <si>
    <t>Short-term debt</t>
  </si>
  <si>
    <t>Total current liabilities</t>
  </si>
  <si>
    <t>Long-term debt</t>
  </si>
  <si>
    <t>Deferred tax liabilities, net</t>
  </si>
  <si>
    <t>Operating lease liabilities</t>
  </si>
  <si>
    <t>Other non-current liabilities</t>
  </si>
  <si>
    <t>Total liabilities</t>
  </si>
  <si>
    <t>Commitments and contingencies</t>
  </si>
  <si>
    <t>Equity</t>
  </si>
  <si>
    <t>Nasdaq stockholders' equity:</t>
  </si>
  <si>
    <t>Common stock</t>
  </si>
  <si>
    <t>Additional paid-in capital</t>
  </si>
  <si>
    <t>Common stock in treasury, at cost</t>
  </si>
  <si>
    <t>Accumulated other comprehensive loss</t>
  </si>
  <si>
    <t>Retained earnings</t>
  </si>
  <si>
    <t>Total Nasdaq stockholders' equity</t>
  </si>
  <si>
    <t>Total liabilities and equity</t>
  </si>
  <si>
    <t>Operating Expenses to Non-GAAP Net Income, Diluted Earnings Per Share, Operating Income, and Operating Expenses</t>
  </si>
  <si>
    <t xml:space="preserve"> Three Months Ended  </t>
  </si>
  <si>
    <t>U.S. GAAP net income (loss) attributable to Nasdaq</t>
  </si>
  <si>
    <t>Non-GAAP adjustments:</t>
  </si>
  <si>
    <r>
      <rPr>
        <sz val="10"/>
        <color rgb="FF000000"/>
        <rFont val="Arial"/>
        <family val="2"/>
      </rPr>
      <t xml:space="preserve">Amortization expense of acquired intangible assets </t>
    </r>
    <r>
      <rPr>
        <vertAlign val="superscript"/>
        <sz val="10"/>
        <color rgb="FF000000"/>
        <rFont val="Arial"/>
        <family val="2"/>
      </rPr>
      <t>(1)</t>
    </r>
  </si>
  <si>
    <r>
      <rPr>
        <sz val="10"/>
        <color rgb="FF000000"/>
        <rFont val="Arial"/>
        <family val="2"/>
      </rPr>
      <t xml:space="preserve">Merger and strategic initiatives </t>
    </r>
    <r>
      <rPr>
        <vertAlign val="superscript"/>
        <sz val="10"/>
        <color rgb="FF000000"/>
        <rFont val="Arial"/>
        <family val="2"/>
      </rPr>
      <t>(2)</t>
    </r>
  </si>
  <si>
    <r>
      <rPr>
        <sz val="10"/>
        <color rgb="FF000000"/>
        <rFont val="Arial"/>
        <family val="2"/>
      </rPr>
      <t>Restructuring charges</t>
    </r>
    <r>
      <rPr>
        <sz val="10"/>
        <color rgb="FF000000"/>
        <rFont val="Arial"/>
        <family val="2"/>
      </rPr>
      <t xml:space="preserve"> </t>
    </r>
    <r>
      <rPr>
        <vertAlign val="superscript"/>
        <sz val="10"/>
        <color rgb="FF000000"/>
        <rFont val="Arial"/>
        <family val="2"/>
      </rPr>
      <t>(3</t>
    </r>
    <r>
      <rPr>
        <vertAlign val="superscript"/>
        <sz val="10"/>
        <color rgb="FF000000"/>
        <rFont val="Arial"/>
        <family val="2"/>
      </rPr>
      <t>)</t>
    </r>
  </si>
  <si>
    <t>Total non-GAAP adjustments</t>
  </si>
  <si>
    <t>Reversal of Swedish tax benefits</t>
  </si>
  <si>
    <t>Excess tax benefits related to employee share-based compensation</t>
  </si>
  <si>
    <t>Total non-GAAP adjustments, net of tax</t>
  </si>
  <si>
    <t>Non-GAAP net income attributable to Nasdaq</t>
  </si>
  <si>
    <t>U.S. GAAP diluted earnings (loss) per share</t>
  </si>
  <si>
    <t>Adjustment to GAAP loss per share to include fully diluted     weighted average shares</t>
  </si>
  <si>
    <t>Total adjustments from non-GAAP net income above</t>
  </si>
  <si>
    <t>Non-GAAP diluted earnings per share</t>
  </si>
  <si>
    <t>(1) We amortize intangible assets acquired in connection with various acquisitions. Intangible asset amortization expense can vary from period to period due to episodic acquisitions completed, rather than from our ongoing business operations.</t>
  </si>
  <si>
    <t>U.S. GAAP operating income</t>
  </si>
  <si>
    <t xml:space="preserve">Total non-GAAP adjustments </t>
  </si>
  <si>
    <t>Non-GAAP operating income</t>
  </si>
  <si>
    <t xml:space="preserve">Revenues less transaction-based expenses </t>
  </si>
  <si>
    <t>U.S. GAAP operating expenses</t>
  </si>
  <si>
    <r>
      <rPr>
        <sz val="10"/>
        <color rgb="FF000000"/>
        <rFont val="Arial"/>
        <family val="2"/>
      </rPr>
      <t>Amortization expense of acquired intangible assets</t>
    </r>
    <r>
      <rPr>
        <vertAlign val="superscript"/>
        <sz val="10"/>
        <color rgb="FF000000"/>
        <rFont val="Arial"/>
        <family val="2"/>
      </rPr>
      <t xml:space="preserve"> (1)</t>
    </r>
  </si>
  <si>
    <t>Non-GAAP operating expenses</t>
  </si>
  <si>
    <t>Quarterly Key Drivers Detail</t>
  </si>
  <si>
    <t>Equity Derivative Trading and Clearing</t>
  </si>
  <si>
    <t>U.S. equity options</t>
  </si>
  <si>
    <t>Total industry average daily volume (in millions)</t>
  </si>
  <si>
    <t>Nasdaq PHLX matched market share</t>
  </si>
  <si>
    <t>The Nasdaq Options Market matched market share</t>
  </si>
  <si>
    <t>Nasdaq BX Options matched market share</t>
  </si>
  <si>
    <t>Nasdaq ISE Options matched market share</t>
  </si>
  <si>
    <t>Nasdaq GEMX Options matched market share</t>
  </si>
  <si>
    <t>Nasdaq MRX Options matched market share</t>
  </si>
  <si>
    <t>Total matched market share executed on Nasdaq's exchanges</t>
  </si>
  <si>
    <t>Nasdaq Nordic and Nasdaq Baltic options and futures</t>
  </si>
  <si>
    <r>
      <rPr>
        <sz val="10"/>
        <color rgb="FF000000"/>
        <rFont val="Arial"/>
        <family val="2"/>
      </rPr>
      <t xml:space="preserve">Total average daily volume options and futures contracts </t>
    </r>
    <r>
      <rPr>
        <vertAlign val="superscript"/>
        <sz val="10"/>
        <color rgb="FF000000"/>
        <rFont val="Arial"/>
        <family val="2"/>
      </rPr>
      <t>(1)</t>
    </r>
  </si>
  <si>
    <t>Cash Equity Trading</t>
  </si>
  <si>
    <t>Total U.S.-listed securities</t>
  </si>
  <si>
    <t>Total industry average daily share volume (in billions)</t>
  </si>
  <si>
    <t>Matched share volume (in billions)</t>
  </si>
  <si>
    <t>The Nasdaq Stock Market matched market share</t>
  </si>
  <si>
    <t>Nasdaq BX matched market share</t>
  </si>
  <si>
    <t>Nasdaq PSX matched market share</t>
  </si>
  <si>
    <t>Market share reported to the FINRA/Nasdaq Trade Reporting Facility</t>
  </si>
  <si>
    <r>
      <rPr>
        <sz val="10"/>
        <color rgb="FF000000"/>
        <rFont val="Arial"/>
        <family val="2"/>
      </rPr>
      <t>Total market share</t>
    </r>
    <r>
      <rPr>
        <vertAlign val="superscript"/>
        <sz val="10"/>
        <color rgb="FF000000"/>
        <rFont val="Arial"/>
        <family val="2"/>
      </rPr>
      <t>(2)</t>
    </r>
  </si>
  <si>
    <t>Nasdaq Nordic and Nasdaq Baltic securities</t>
  </si>
  <si>
    <t>Average daily number of equity trades executed on Nasdaq's exchanges</t>
  </si>
  <si>
    <t>Total average daily value of shares traded (in billions)</t>
  </si>
  <si>
    <t>Total market share executed on Nasdaq's exchanges</t>
  </si>
  <si>
    <t>Fixed Income and Commodities Trading and Clearing</t>
  </si>
  <si>
    <t>Fixed Income</t>
  </si>
  <si>
    <t>Total average daily volume of Nasdaq Nordic and Nasdaq Baltic fixed income contracts</t>
  </si>
  <si>
    <t>Commodities</t>
  </si>
  <si>
    <r>
      <rPr>
        <sz val="10"/>
        <color rgb="FF000000"/>
        <rFont val="Arial"/>
        <family val="2"/>
      </rPr>
      <t xml:space="preserve">Power contracts cleared (TWh) </t>
    </r>
    <r>
      <rPr>
        <vertAlign val="superscript"/>
        <sz val="10"/>
        <color rgb="FF000000"/>
        <rFont val="Arial"/>
        <family val="2"/>
      </rPr>
      <t>(3)</t>
    </r>
  </si>
  <si>
    <t>Initial public offerings</t>
  </si>
  <si>
    <t>The Nasdaq Stock Market</t>
  </si>
  <si>
    <t>Exchanges that comprise Nasdaq Nordic and Nasdaq Baltic</t>
  </si>
  <si>
    <t>Total new listings</t>
  </si>
  <si>
    <r>
      <rPr>
        <sz val="10"/>
        <color rgb="FF000000"/>
        <rFont val="Arial"/>
        <family val="2"/>
      </rPr>
      <t>The Nasdaq Stock Market</t>
    </r>
    <r>
      <rPr>
        <vertAlign val="superscript"/>
        <sz val="10"/>
        <color rgb="FF000000"/>
        <rFont val="Arial"/>
        <family val="2"/>
      </rPr>
      <t>(4)</t>
    </r>
  </si>
  <si>
    <r>
      <rPr>
        <sz val="10"/>
        <color rgb="FF000000"/>
        <rFont val="Arial"/>
        <family val="2"/>
      </rPr>
      <t>Exchanges that comprise Nasdaq Nordic and Nasdaq Baltic</t>
    </r>
    <r>
      <rPr>
        <vertAlign val="superscript"/>
        <sz val="10"/>
        <color rgb="FF000000"/>
        <rFont val="Arial"/>
        <family val="2"/>
      </rPr>
      <t>(5)</t>
    </r>
  </si>
  <si>
    <t>Number of listed companies</t>
  </si>
  <si>
    <r>
      <rPr>
        <sz val="10"/>
        <color rgb="FF000000"/>
        <rFont val="Arial"/>
        <family val="2"/>
      </rPr>
      <t>The Nasdaq Stock Market</t>
    </r>
    <r>
      <rPr>
        <vertAlign val="superscript"/>
        <sz val="10"/>
        <color rgb="FF000000"/>
        <rFont val="Arial"/>
        <family val="2"/>
      </rPr>
      <t>(6)</t>
    </r>
  </si>
  <si>
    <r>
      <rPr>
        <sz val="10"/>
        <color rgb="FF000000"/>
        <rFont val="Arial"/>
        <family val="2"/>
      </rPr>
      <t>Exchanges that comprise Nasdaq Nordic and Nasdaq Baltic</t>
    </r>
    <r>
      <rPr>
        <vertAlign val="superscript"/>
        <sz val="10"/>
        <color rgb="FF000000"/>
        <rFont val="Arial"/>
        <family val="2"/>
      </rPr>
      <t>(7)</t>
    </r>
  </si>
  <si>
    <t>Number of licensed exchange traded products (ETPs)</t>
  </si>
  <si>
    <r>
      <rPr>
        <sz val="10"/>
        <color rgb="FF000000"/>
        <rFont val="Arial"/>
        <family val="2"/>
      </rPr>
      <t>Order intake (in millions)</t>
    </r>
    <r>
      <rPr>
        <vertAlign val="superscript"/>
        <sz val="10"/>
        <color rgb="FF000000"/>
        <rFont val="Arial"/>
        <family val="2"/>
      </rPr>
      <t>(8)</t>
    </r>
  </si>
  <si>
    <r>
      <rPr>
        <sz val="10"/>
        <color rgb="FF000000"/>
        <rFont val="Arial"/>
        <family val="2"/>
      </rPr>
      <t>Annualized recurring revenues (in millions)</t>
    </r>
    <r>
      <rPr>
        <vertAlign val="superscript"/>
        <sz val="10"/>
        <color rgb="FF000000"/>
        <rFont val="Arial"/>
        <family val="2"/>
      </rPr>
      <t>(9)</t>
    </r>
  </si>
  <si>
    <t>(3) Transactions executed on Nasdaq Commodities or OTC and reported for clearing to Nasdaq Commodities measured by Terawatt hours (TWh).</t>
  </si>
  <si>
    <t>(4) New listings include IPOs, including those completed on a best efforts basis, issuers that switched from other listing venues,closed-end funds and separately listed ETPs.</t>
  </si>
  <si>
    <t>(5) New listings include IPOs and represent companies listed on the Nasdaq Nordic and Nasdaq Baltic exchanges and companies on the alternative markets of Nasdaq First North.</t>
  </si>
  <si>
    <t>(7) Represents companies listed on the Nasdaq Nordic and Nasdaq Baltic exchanges and companies on the alternative markets of Nasdaq First North at period end.</t>
  </si>
  <si>
    <t>(9) Annualized Recurring Revenue, or ARR, for a given period is the annualized revenue of Market Technology support and SaaS subscription contracts. ARR is currently one of our key performance metrics to assess the health and trajectory of our business.  ARR does not have any standardized definition and is therefore unlikely to be comparable to similarly titled measures presented by other companies. ARR should be viewed independently of revenue and deferred revenue and is not intended to be combined with or to replace either of those items. ARR is not a forecast and the active contracts during the reporting period used in calculating ARR may or may not be extended or renewed by our customers.</t>
  </si>
  <si>
    <t>(2) We have pursued various strategic initiatives and completed acquisitions and divestitures in recent years which have resulted in expenses which would not have otherwise been incurred. These expenses generally include integration costs, as well as legal, due diligence and other third party transaction costs and will vary based on the size and frequency of the activities described above.</t>
  </si>
  <si>
    <r>
      <t xml:space="preserve">Diluted </t>
    </r>
    <r>
      <rPr>
        <vertAlign val="superscript"/>
        <sz val="10"/>
        <color rgb="FF000000"/>
        <rFont val="Arial"/>
        <family val="2"/>
      </rPr>
      <t>(1)</t>
    </r>
  </si>
  <si>
    <t>(8) Total contract value of orders signed during the period.</t>
  </si>
  <si>
    <r>
      <t xml:space="preserve">Net income from unconsolidated investee </t>
    </r>
    <r>
      <rPr>
        <vertAlign val="superscript"/>
        <sz val="10"/>
        <color rgb="FF000000"/>
        <rFont val="Arial"/>
        <family val="2"/>
      </rPr>
      <t>(4)</t>
    </r>
  </si>
  <si>
    <r>
      <t xml:space="preserve">Non-GAAP adjustment to the income tax provision </t>
    </r>
    <r>
      <rPr>
        <vertAlign val="superscript"/>
        <sz val="10"/>
        <color rgb="FF000000"/>
        <rFont val="Arial"/>
        <family val="2"/>
      </rPr>
      <t>(11)</t>
    </r>
  </si>
  <si>
    <t>Condensed Consolidated Statements of Income (Loss)</t>
  </si>
  <si>
    <t xml:space="preserve">Reconciliation of U.S. GAAP Net Income (Loss), Diluted Earnings (Loss) Per Share, Operating Income and </t>
  </si>
  <si>
    <t>REVENUES LESS TRANSACTION - BASED EXPENSES</t>
  </si>
  <si>
    <r>
      <t>Net gain on divestiture of businesses</t>
    </r>
    <r>
      <rPr>
        <vertAlign val="superscript"/>
        <sz val="10"/>
        <color rgb="FF000000"/>
        <rFont val="Arial"/>
        <family val="2"/>
      </rPr>
      <t xml:space="preserve"> (5)</t>
    </r>
  </si>
  <si>
    <r>
      <t xml:space="preserve">Extinguishment of debt </t>
    </r>
    <r>
      <rPr>
        <vertAlign val="superscript"/>
        <sz val="10"/>
        <color rgb="FF000000"/>
        <rFont val="Arial"/>
        <family val="2"/>
      </rPr>
      <t>(6)</t>
    </r>
  </si>
  <si>
    <r>
      <t xml:space="preserve">Clearing default </t>
    </r>
    <r>
      <rPr>
        <vertAlign val="superscript"/>
        <sz val="10"/>
        <color rgb="FF000000"/>
        <rFont val="Arial"/>
        <family val="2"/>
      </rPr>
      <t>(7)</t>
    </r>
  </si>
  <si>
    <r>
      <t xml:space="preserve">Provision for notes receivable </t>
    </r>
    <r>
      <rPr>
        <vertAlign val="superscript"/>
        <sz val="10"/>
        <color rgb="FF000000"/>
        <rFont val="Arial"/>
        <family val="2"/>
      </rPr>
      <t>(8)</t>
    </r>
  </si>
  <si>
    <r>
      <t xml:space="preserve">Gain on sale of investment security </t>
    </r>
    <r>
      <rPr>
        <vertAlign val="superscript"/>
        <sz val="10"/>
        <color rgb="FF000000"/>
        <rFont val="Arial"/>
        <family val="2"/>
      </rPr>
      <t>(9)</t>
    </r>
  </si>
  <si>
    <r>
      <t xml:space="preserve">Other </t>
    </r>
    <r>
      <rPr>
        <vertAlign val="superscript"/>
        <sz val="10"/>
        <color rgb="FF000000"/>
        <rFont val="Arial"/>
        <family val="2"/>
      </rPr>
      <t>(10)</t>
    </r>
  </si>
  <si>
    <r>
      <t xml:space="preserve">Merger and strategic initiatives </t>
    </r>
    <r>
      <rPr>
        <vertAlign val="superscript"/>
        <sz val="10"/>
        <color rgb="FF000000"/>
        <rFont val="Arial"/>
        <family val="2"/>
      </rPr>
      <t>(2)</t>
    </r>
  </si>
  <si>
    <r>
      <t xml:space="preserve">Restructuring charges </t>
    </r>
    <r>
      <rPr>
        <vertAlign val="superscript"/>
        <sz val="10"/>
        <color rgb="FF000000"/>
        <rFont val="Arial"/>
        <family val="2"/>
      </rPr>
      <t>(3)</t>
    </r>
  </si>
  <si>
    <r>
      <t>Merger and strategic initiatives</t>
    </r>
    <r>
      <rPr>
        <vertAlign val="superscript"/>
        <sz val="10"/>
        <color rgb="FF000000"/>
        <rFont val="Arial"/>
        <family val="2"/>
      </rPr>
      <t xml:space="preserve"> (2)</t>
    </r>
  </si>
  <si>
    <r>
      <t>Extinguishment of debt</t>
    </r>
    <r>
      <rPr>
        <vertAlign val="superscript"/>
        <sz val="10"/>
        <color rgb="FF000000"/>
        <rFont val="Arial"/>
        <family val="2"/>
      </rPr>
      <t xml:space="preserve"> (4)</t>
    </r>
  </si>
  <si>
    <r>
      <t xml:space="preserve">Clearing default </t>
    </r>
    <r>
      <rPr>
        <vertAlign val="superscript"/>
        <sz val="10"/>
        <color rgb="FF000000"/>
        <rFont val="Arial"/>
        <family val="2"/>
      </rPr>
      <t>(5)</t>
    </r>
  </si>
  <si>
    <r>
      <t>Provision for notes receivable</t>
    </r>
    <r>
      <rPr>
        <vertAlign val="superscript"/>
        <sz val="10"/>
        <color rgb="FF000000"/>
        <rFont val="Arial"/>
        <family val="2"/>
      </rPr>
      <t xml:space="preserve"> (6)</t>
    </r>
  </si>
  <si>
    <r>
      <t xml:space="preserve">Other </t>
    </r>
    <r>
      <rPr>
        <vertAlign val="superscript"/>
        <sz val="10"/>
        <color rgb="FF000000"/>
        <rFont val="Arial"/>
        <family val="2"/>
      </rPr>
      <t>(7)</t>
    </r>
  </si>
  <si>
    <t>(8) U.S. GAAP operating margin equals U.S. GAAP operating income divided by revenues less transaction-based expenses.</t>
  </si>
  <si>
    <t>(9) Non-GAAP operating margin equals non-GAAP operating income divided by revenues less transaction-based expenses.</t>
  </si>
  <si>
    <r>
      <t xml:space="preserve">U.S. GAAP Operating margin </t>
    </r>
    <r>
      <rPr>
        <b/>
        <vertAlign val="superscript"/>
        <sz val="10"/>
        <color rgb="FF000000"/>
        <rFont val="Arial"/>
        <family val="2"/>
      </rPr>
      <t>(8)</t>
    </r>
  </si>
  <si>
    <r>
      <t xml:space="preserve">Non-GAAP operating margin </t>
    </r>
    <r>
      <rPr>
        <b/>
        <vertAlign val="superscript"/>
        <sz val="10"/>
        <color rgb="FF000000"/>
        <rFont val="Arial"/>
        <family val="2"/>
      </rPr>
      <t>(9)</t>
    </r>
  </si>
  <si>
    <t>Weighted-average common shares outstanding for earnings (loss) per share:</t>
  </si>
  <si>
    <t>Weighted-average diluted common shares outstanding for earnings (loss) per share:</t>
  </si>
  <si>
    <t>Net income (loss) attributable to Nasdaq</t>
  </si>
  <si>
    <t>Reconciliation of U.S. GAAP Net Income (Loss), Diluted Earnings (Loss) Per Share, Operating Income and</t>
  </si>
  <si>
    <t>ETP assets under management (AUM) tracking Nasdaq indexes (in billions)</t>
  </si>
  <si>
    <t>Financial investments</t>
  </si>
  <si>
    <t xml:space="preserve">(3)  In September 2019, we initiated the transition of certain technology platforms to advance the company's strategic opportunities as a technology and analytics provider and continue the realignment of certain business areas. Charges associated with this plan represent a fundamental shift in our strategy and technology as well as executive re-alignment and will be excluded for purposes of calculating non-GAAP measures as they are not reflective of ongoing operating performance or comparisons in Nasdaq’s performance between periods. For the three months ended December 31, 2019, we recorded $9 million in charges primarily related to severance and employee-related costs. For the three months ended September 30, 2019, we recorded $30 million in charges primarily related to asset impairment charges mainly related to capitalized software that was retired. </t>
  </si>
  <si>
    <t xml:space="preserve">(4) In the relevant periods, primarily represents net income recognized from our equity interest in OCC. The increase for the year ended December 31, 2019 primarily represents additional income recognized in 2019 due to the timing of information received from the OCC. In February 2019, due to the SEC disapproval of the OCC rule change that established OCC’s 2015 capital plan, OCC suspended customer rebates and dividends to owners. We were not able to determine the impact of the disapproval of the OCC capital plan on OCC's 2018 net income until March 2019, when OCC's 2018 financial statements were made available to us. As a result, in March 2019, we recognized an additional $36 million of income relating to our share of OCC's net income for the year ended December 31, 2018. We also recognized our share of OCC's net income of $48 million for the year ended December 31, 2019. We will continue to exclude net income related to our share of OCC’s earnings for purposes of calculating non-GAAP measures as our income on this investment will vary significantly compared to prior years. This will provide a more meaningful analysis of Nasdaq’s ongoing operating performance or comparisons in Nasdaq’s performance between periods. </t>
  </si>
  <si>
    <t xml:space="preserve">(5)  For the year ended December 31, 2019, represents the pre-tax gain on the sale of the BWise enterprise governance, risk and compliance software platform and for the year ended December 31, 2018, represents the pre-tax gain on the sale of the Public Relations Solutions and Digital Media Services businesses.  </t>
  </si>
  <si>
    <t>(6) Represents a charge recorded in connection with the early extinguishment of our 5.55% senior unsecured notes, primarily related to a premium paid for early redemption. This charge is recorded in general, administrative and other expense in our Condensed Consolidated Statements of Income (Loss).</t>
  </si>
  <si>
    <t xml:space="preserve">(7)  Represents charges associated with the clearing default which occurred in 2018. These charges are recorded in general, administrative and other expense in our Condensed Consolidated Statements of Income (Loss). </t>
  </si>
  <si>
    <t>(8) Represents a provision for notes receivable associated with the funding of technology development for the consolidated audit trail, which is recorded in general, administrative and other expense in our Condensed Consolidated Statements of Income (Loss).</t>
  </si>
  <si>
    <t>(9) Represents a pre-tax gain on the sale of our 5.0% ownership interest in LCH Group Holdings Limited for $169 million in cash.</t>
  </si>
  <si>
    <r>
      <t xml:space="preserve">Impact of enacted U.S. tax legislation </t>
    </r>
    <r>
      <rPr>
        <vertAlign val="superscript"/>
        <sz val="10"/>
        <color rgb="FF000000"/>
        <rFont val="Arial"/>
        <family val="2"/>
      </rPr>
      <t>(12)</t>
    </r>
  </si>
  <si>
    <t>(4) Represents a charge recorded in connection with the early extinguishment of our 5.55% senior unsecured notes, primarily related to a premium paid for early redemption. This charge is recorded in general, administrative and other expense in our Condensed Consolidated Statements of Income (Loss).</t>
  </si>
  <si>
    <t xml:space="preserve">(5)  Represents charges associated with the clearing default which occurred in 2018. These charges are recorded in general, administrative and other expense in our Condensed Consolidated Statements of Income (Loss). </t>
  </si>
  <si>
    <t>(6) Represents a provision for notes receivable associated with the funding of technology development for the consolidated audit trail, which is recorded in general, administrative and other expense in our Condensed Consolidated Statements of Income (Loss).</t>
  </si>
  <si>
    <t>(10) For the three months and year ended December 31, 2019, other charges included costs for a tax reserve for certain prior year examinations, which is recorded in general, administrative and other expense in our Condensed Consolidated Statements of Income (Loss) and certain litigation costs which are recorded in professional and contract services expense in the Condensed Consolidated Statements of Income (Loss).  For the three months and year ended December 31, 2018, other charges included litigation costs, which are recorded in professional and contract services expense in our Condensed Consolidated Statements of Income (Loss), as well as certain charges related to a sales and use tax audit and VAT reserves which are recorded in general, administrative and other expense in our Condensed Consolidated Statements of Income (Loss).</t>
  </si>
  <si>
    <t>(12) Represents the impact of enacted U.S. tax legislation related to the Tax Cuts and Jobs Act which was enacted on December 22, 2017. For the three months and year ended December 31, 2018, we recorded an increase to tax expense of $289 million and $290 million, respectively and a reduction to a deferred tax asset related to foreign currency translation.</t>
  </si>
  <si>
    <t>(7) For the three months and year ended December 31, 2019, other charges included costs for a tax reserve for certain prior year examinations, which is recorded in general, administrative and other expense in our Condensed Consolidated Statements of Income (Loss) and certain litigation costs which are recorded in professional and contract services expense in the Condensed Consolidated Statements of Income (Loss).  For the three months and year ended December 31, 2018, other charges included litigation costs, which are recorded in professional and contract services expense in our Condensed Consolidated Statements of Income (Loss), as well as certain charges related to a sales and use tax audit and VAT reserves which are recorded in general, administrative and other expense in our Condensed Consolidated Statements of Income (Loss).</t>
  </si>
  <si>
    <t xml:space="preserve">(2) We have pursued various strategic initiatives and completed acquisitions and divestitures in recent years which have resulted in expenses which would not have otherwise been incurred. These expenses generally include integration costs, as well as legal, due diligence and other third party transaction costs and will vary based on the size and frequency of the activities described above.  </t>
  </si>
  <si>
    <t>Net gain on divestiture of businesses</t>
  </si>
  <si>
    <t>(6) Number of total listings on The Nasdaq Stock Market at period end, including 412 ETPs as of December 31, 2019, 382 ETPs as of September 30, 2019, and 392 ETPs as of December 31, 2018.</t>
  </si>
  <si>
    <t>(1) Includes Finnish option contracts traded on Eurex Group.</t>
  </si>
  <si>
    <t>(2) Includes transactions executed on The Nasdaq Stock Market's, Nasdaq BX's and Nasdaq PSX's systems plus trades reported through the Financial Industry Regulatory Authority/Nasdaq Trade Reporting Facility.</t>
  </si>
  <si>
    <t>U.S. fixed income volume (in billions traded)</t>
  </si>
  <si>
    <t>(11) The non-GAAP adjustment to the income tax provision primarily includes the tax impact of each non-GAAP adjustment. In addition, for the three months and year ended December 31, 2019, a tax benefit of $10 million was recorded, primarily related to an adjustment to the 2018 federal and state tax returns. The year ended December 31, 2019 also includes a tax benefit of $10 million related to capital distributions from the OCC recorded in March 2019. See footnote 4 above for further discussion of our OCC investment. In certain periods the adjustment may include the recognition of previously unrecognized tax benefits associated with positions taken in prior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</si>
</sst>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4" formatCode="_(&quot;$&quot;* #,##0.00_);_(&quot;$&quot;* \(#,##0.00\);_(&quot;$&quot;* &quot;-&quot;??_);_(@_)"/>
    <numFmt numFmtId="164" formatCode="mmmm\ d\,"/>
    <numFmt numFmtId="165" formatCode="yyyy"/>
    <numFmt numFmtId="166" formatCode="* #,##0;* \(#,##0\);* &quot;-&quot;;_(@_)"/>
    <numFmt numFmtId="167" formatCode="_(&quot;$&quot;* #,##0_);_(&quot;$&quot;* \(#,##0\);_(&quot;$&quot;* &quot;—&quot;_);_(@_)"/>
    <numFmt numFmtId="168" formatCode="_(#,##0_);_(\(#,##0\);_(&quot;—&quot;_);_(@_)"/>
    <numFmt numFmtId="169" formatCode="_(#,##0.0_);_(\(#,##0.0\);_(&quot;—&quot;_);_(@_)"/>
    <numFmt numFmtId="170" formatCode="_(&quot;$&quot;* #,##0.00_);_(&quot;$&quot;* \(#,##0.00\);_(&quot;$&quot;* &quot;—&quot;_);_(@_)"/>
    <numFmt numFmtId="171" formatCode="_(#,##0.00_);_(\(#,##0.00\);_(&quot;—&quot;_);_(@_)"/>
    <numFmt numFmtId="172" formatCode="_(#,##0.##########_);_(\(#,##0.##########\);_(&quot;—&quot;_);_(@_)"/>
    <numFmt numFmtId="173" formatCode="#,##0.0_)%;\(#,##0.0\)%;&quot;—&quot;\%;_(@_)"/>
    <numFmt numFmtId="174" formatCode="_(&quot;$&quot;* #,##0_);_(&quot;$&quot;* \(#,##0\);_(&quot;$&quot;* &quot;-&quot;??_);_(@_)"/>
    <numFmt numFmtId="175" formatCode="_(&quot;$&quot;* #,##0.0_);_(&quot;$&quot;* \(#,##0.0\);_(&quot;$&quot;* &quot;-&quot;??_);_(@_)"/>
  </numFmts>
  <fonts count="12" x14ac:knownFonts="1">
    <font>
      <sz val="10"/>
      <name val="Arial"/>
    </font>
    <font>
      <b/>
      <sz val="10"/>
      <color rgb="FF000000"/>
      <name val="Arial"/>
      <family val="2"/>
    </font>
    <font>
      <sz val="10"/>
      <color rgb="FF000000"/>
      <name val="Arial"/>
      <family val="2"/>
    </font>
    <font>
      <sz val="10"/>
      <name val="Arial"/>
      <family val="2"/>
    </font>
    <font>
      <b/>
      <u/>
      <sz val="10"/>
      <color rgb="FF000000"/>
      <name val="Arial"/>
      <family val="2"/>
    </font>
    <font>
      <i/>
      <u/>
      <sz val="10"/>
      <color rgb="FF000000"/>
      <name val="Arial"/>
      <family val="2"/>
    </font>
    <font>
      <sz val="8"/>
      <color rgb="FF000000"/>
      <name val="Arial"/>
      <family val="2"/>
    </font>
    <font>
      <vertAlign val="superscript"/>
      <sz val="10"/>
      <color rgb="FF000000"/>
      <name val="Arial"/>
      <family val="2"/>
    </font>
    <font>
      <b/>
      <vertAlign val="superscript"/>
      <sz val="10"/>
      <color rgb="FF000000"/>
      <name val="Arial"/>
      <family val="2"/>
    </font>
    <font>
      <sz val="10"/>
      <name val="Arial"/>
      <family val="2"/>
    </font>
    <font>
      <sz val="10"/>
      <color rgb="FF000000"/>
      <name val="Arial"/>
      <family val="2"/>
    </font>
    <font>
      <b/>
      <sz val="10"/>
      <name val="Arial"/>
      <family val="2"/>
    </font>
  </fonts>
  <fills count="2">
    <fill>
      <patternFill patternType="none"/>
    </fill>
    <fill>
      <patternFill patternType="gray125"/>
    </fill>
  </fills>
  <borders count="15">
    <border>
      <left/>
      <right/>
      <top/>
      <bottom/>
      <diagonal/>
    </border>
    <border>
      <left/>
      <right/>
      <top/>
      <bottom style="thin">
        <color rgb="FF000000"/>
      </bottom>
      <diagonal/>
    </border>
    <border>
      <left/>
      <right/>
      <top style="thin">
        <color rgb="FF000000"/>
      </top>
      <bottom/>
      <diagonal/>
    </border>
    <border>
      <left/>
      <right/>
      <top style="double">
        <color rgb="FF000000"/>
      </top>
      <bottom/>
      <diagonal/>
    </border>
    <border>
      <left/>
      <right/>
      <top style="thin">
        <color rgb="FFFFFFFF"/>
      </top>
      <bottom style="thin">
        <color rgb="FFFFFFFF"/>
      </bottom>
      <diagonal/>
    </border>
    <border>
      <left/>
      <right/>
      <top style="thin">
        <color rgb="FFFFFFFF"/>
      </top>
      <bottom/>
      <diagonal/>
    </border>
    <border>
      <left style="thin">
        <color rgb="FFFFFFFF"/>
      </left>
      <right/>
      <top/>
      <bottom/>
      <diagonal/>
    </border>
    <border>
      <left style="thin">
        <color rgb="FFFFFFFF"/>
      </left>
      <right/>
      <top/>
      <bottom style="thin">
        <color rgb="FFFFFFFF"/>
      </bottom>
      <diagonal/>
    </border>
    <border>
      <left/>
      <right/>
      <top/>
      <bottom style="double">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double">
        <color auto="1"/>
      </top>
      <bottom style="double">
        <color auto="1"/>
      </bottom>
      <diagonal/>
    </border>
    <border>
      <left/>
      <right/>
      <top style="thin">
        <color auto="1"/>
      </top>
      <bottom style="double">
        <color auto="1"/>
      </bottom>
      <diagonal/>
    </border>
    <border>
      <left/>
      <right/>
      <top style="thin">
        <color rgb="FF000000"/>
      </top>
      <bottom style="double">
        <color rgb="FF000000"/>
      </bottom>
      <diagonal/>
    </border>
  </borders>
  <cellStyleXfs count="3">
    <xf numFmtId="0" fontId="0" fillId="0" borderId="0"/>
    <xf numFmtId="9" fontId="9" fillId="0" borderId="0" applyFont="0" applyFill="0" applyBorder="0" applyAlignment="0" applyProtection="0"/>
    <xf numFmtId="44" fontId="9" fillId="0" borderId="0" applyFont="0" applyFill="0" applyBorder="0" applyAlignment="0" applyProtection="0"/>
  </cellStyleXfs>
  <cellXfs count="94">
    <xf numFmtId="0" fontId="0" fillId="0" borderId="0" xfId="0"/>
    <xf numFmtId="0" fontId="5" fillId="0" borderId="0" xfId="0" applyFont="1" applyFill="1" applyAlignment="1">
      <alignment wrapText="1"/>
    </xf>
    <xf numFmtId="0" fontId="3" fillId="0" borderId="6" xfId="0" applyFont="1" applyFill="1" applyBorder="1" applyAlignment="1">
      <alignment wrapText="1"/>
    </xf>
    <xf numFmtId="0" fontId="3" fillId="0" borderId="5" xfId="0" applyFont="1" applyFill="1" applyBorder="1" applyAlignment="1">
      <alignment wrapText="1"/>
    </xf>
    <xf numFmtId="167" fontId="2" fillId="0" borderId="8" xfId="0" applyNumberFormat="1" applyFont="1" applyFill="1" applyBorder="1" applyAlignment="1"/>
    <xf numFmtId="167" fontId="2" fillId="0" borderId="0" xfId="0" applyNumberFormat="1" applyFont="1" applyFill="1" applyAlignment="1">
      <alignment horizontal="left"/>
    </xf>
    <xf numFmtId="167" fontId="2" fillId="0" borderId="0" xfId="0" applyNumberFormat="1" applyFont="1" applyFill="1" applyAlignment="1"/>
    <xf numFmtId="168" fontId="2" fillId="0" borderId="0" xfId="0" applyNumberFormat="1" applyFont="1" applyFill="1" applyAlignment="1"/>
    <xf numFmtId="168" fontId="2" fillId="0" borderId="0" xfId="0" applyNumberFormat="1" applyFont="1" applyFill="1" applyAlignment="1">
      <alignment horizontal="left"/>
    </xf>
    <xf numFmtId="0" fontId="2" fillId="0" borderId="0" xfId="0" quotePrefix="1" applyFont="1" applyFill="1" applyAlignment="1">
      <alignment horizontal="left"/>
    </xf>
    <xf numFmtId="9" fontId="2" fillId="0" borderId="0" xfId="1" applyFont="1" applyFill="1" applyAlignment="1"/>
    <xf numFmtId="0" fontId="2" fillId="0" borderId="7" xfId="0" applyFont="1" applyFill="1" applyBorder="1" applyAlignment="1">
      <alignment horizontal="left" vertical="top" wrapText="1"/>
    </xf>
    <xf numFmtId="0" fontId="3" fillId="0" borderId="4" xfId="0" applyFont="1" applyFill="1" applyBorder="1" applyAlignment="1">
      <alignment wrapText="1"/>
    </xf>
    <xf numFmtId="0" fontId="3" fillId="0" borderId="0" xfId="0" applyFont="1" applyFill="1" applyAlignment="1">
      <alignment wrapText="1"/>
    </xf>
    <xf numFmtId="168" fontId="2" fillId="0" borderId="9" xfId="0" applyNumberFormat="1" applyFont="1" applyFill="1" applyBorder="1" applyAlignment="1"/>
    <xf numFmtId="168" fontId="2" fillId="0" borderId="10" xfId="0" applyNumberFormat="1" applyFont="1" applyFill="1" applyBorder="1" applyAlignment="1"/>
    <xf numFmtId="168" fontId="2" fillId="0" borderId="11" xfId="0" applyNumberFormat="1" applyFont="1" applyFill="1" applyBorder="1" applyAlignment="1"/>
    <xf numFmtId="168" fontId="2" fillId="0" borderId="0" xfId="0" applyNumberFormat="1" applyFont="1" applyFill="1" applyBorder="1" applyAlignment="1"/>
    <xf numFmtId="0" fontId="2" fillId="0" borderId="0" xfId="0" applyFont="1" applyFill="1" applyBorder="1" applyAlignment="1">
      <alignment horizontal="left"/>
    </xf>
    <xf numFmtId="168" fontId="2" fillId="0" borderId="0" xfId="0" applyNumberFormat="1" applyFont="1" applyFill="1" applyBorder="1" applyAlignment="1">
      <alignment horizontal="left"/>
    </xf>
    <xf numFmtId="168" fontId="1" fillId="0" borderId="0" xfId="0" applyNumberFormat="1" applyFont="1" applyFill="1" applyAlignment="1">
      <alignment horizontal="left"/>
    </xf>
    <xf numFmtId="168" fontId="1" fillId="0" borderId="0" xfId="0" applyNumberFormat="1" applyFont="1" applyFill="1" applyBorder="1" applyAlignment="1">
      <alignment horizontal="left"/>
    </xf>
    <xf numFmtId="44" fontId="2" fillId="0" borderId="8" xfId="0" applyNumberFormat="1" applyFont="1" applyFill="1" applyBorder="1" applyAlignment="1"/>
    <xf numFmtId="44" fontId="2" fillId="0" borderId="0" xfId="0" applyNumberFormat="1" applyFont="1" applyFill="1" applyAlignment="1">
      <alignment horizontal="left"/>
    </xf>
    <xf numFmtId="44" fontId="2" fillId="0" borderId="12" xfId="0" applyNumberFormat="1" applyFont="1" applyFill="1" applyBorder="1" applyAlignment="1"/>
    <xf numFmtId="169" fontId="2" fillId="0" borderId="0" xfId="0" applyNumberFormat="1" applyFont="1" applyFill="1" applyAlignment="1"/>
    <xf numFmtId="169" fontId="2" fillId="0" borderId="0" xfId="0" applyNumberFormat="1" applyFont="1" applyFill="1" applyAlignment="1">
      <alignment horizontal="left"/>
    </xf>
    <xf numFmtId="167" fontId="2" fillId="0" borderId="13" xfId="0" applyNumberFormat="1" applyFont="1" applyFill="1" applyBorder="1" applyAlignment="1"/>
    <xf numFmtId="168" fontId="3" fillId="0" borderId="0" xfId="0" applyNumberFormat="1" applyFont="1" applyFill="1" applyAlignment="1"/>
    <xf numFmtId="170" fontId="2" fillId="0" borderId="0" xfId="0" applyNumberFormat="1" applyFont="1" applyFill="1" applyAlignment="1"/>
    <xf numFmtId="170" fontId="2" fillId="0" borderId="0" xfId="0" applyNumberFormat="1" applyFont="1" applyFill="1" applyAlignment="1">
      <alignment horizontal="left"/>
    </xf>
    <xf numFmtId="171" fontId="2" fillId="0" borderId="10" xfId="0" applyNumberFormat="1" applyFont="1" applyFill="1" applyBorder="1" applyAlignment="1"/>
    <xf numFmtId="171" fontId="2" fillId="0" borderId="0" xfId="0" applyNumberFormat="1" applyFont="1" applyFill="1" applyAlignment="1">
      <alignment horizontal="left"/>
    </xf>
    <xf numFmtId="170" fontId="2" fillId="0" borderId="8" xfId="0" applyNumberFormat="1" applyFont="1" applyFill="1" applyBorder="1" applyAlignment="1"/>
    <xf numFmtId="172" fontId="2" fillId="0" borderId="0" xfId="0" applyNumberFormat="1" applyFont="1" applyFill="1" applyAlignment="1"/>
    <xf numFmtId="173" fontId="2" fillId="0" borderId="0" xfId="0" applyNumberFormat="1" applyFont="1" applyFill="1" applyAlignment="1"/>
    <xf numFmtId="173" fontId="2" fillId="0" borderId="9" xfId="0" applyNumberFormat="1" applyFont="1" applyFill="1" applyBorder="1" applyAlignment="1"/>
    <xf numFmtId="173" fontId="2" fillId="0" borderId="10" xfId="0" applyNumberFormat="1" applyFont="1" applyFill="1" applyBorder="1" applyAlignment="1"/>
    <xf numFmtId="174" fontId="2" fillId="0" borderId="0" xfId="2" applyNumberFormat="1" applyFont="1" applyFill="1" applyAlignment="1"/>
    <xf numFmtId="0" fontId="3" fillId="0" borderId="0" xfId="0" applyFont="1" applyFill="1" applyAlignment="1"/>
    <xf numFmtId="0" fontId="0" fillId="0" borderId="0" xfId="0" applyFill="1" applyAlignment="1"/>
    <xf numFmtId="165" fontId="1" fillId="0" borderId="1" xfId="0" applyNumberFormat="1" applyFont="1" applyFill="1" applyBorder="1" applyAlignment="1">
      <alignment horizontal="center" vertical="top" wrapText="1"/>
    </xf>
    <xf numFmtId="0" fontId="3" fillId="0" borderId="0" xfId="0" applyFont="1" applyFill="1" applyBorder="1" applyAlignment="1">
      <alignment wrapText="1"/>
    </xf>
    <xf numFmtId="165" fontId="1" fillId="0" borderId="0" xfId="0" applyNumberFormat="1" applyFont="1" applyFill="1" applyBorder="1" applyAlignment="1">
      <alignment horizontal="center" vertical="top" wrapText="1"/>
    </xf>
    <xf numFmtId="167" fontId="2" fillId="0" borderId="14" xfId="0" applyNumberFormat="1" applyFont="1" applyFill="1" applyBorder="1" applyAlignment="1"/>
    <xf numFmtId="175" fontId="2" fillId="0" borderId="0" xfId="2" applyNumberFormat="1" applyFont="1" applyFill="1" applyAlignment="1"/>
    <xf numFmtId="0" fontId="2" fillId="0" borderId="0" xfId="0" applyFont="1" applyFill="1" applyAlignment="1">
      <alignment horizontal="left" wrapText="1"/>
    </xf>
    <xf numFmtId="164" fontId="1" fillId="0" borderId="2" xfId="0" applyNumberFormat="1" applyFont="1" applyFill="1" applyBorder="1" applyAlignment="1">
      <alignment horizontal="center" vertical="top" wrapText="1"/>
    </xf>
    <xf numFmtId="0" fontId="3" fillId="0" borderId="2" xfId="0" applyFont="1" applyFill="1" applyBorder="1" applyAlignment="1">
      <alignment wrapText="1"/>
    </xf>
    <xf numFmtId="0" fontId="1" fillId="0" borderId="2" xfId="0" applyFont="1" applyFill="1" applyBorder="1" applyAlignment="1">
      <alignment horizontal="center" vertical="top" wrapText="1"/>
    </xf>
    <xf numFmtId="0" fontId="3" fillId="0" borderId="3" xfId="0" applyFont="1" applyFill="1" applyBorder="1" applyAlignment="1">
      <alignment wrapText="1"/>
    </xf>
    <xf numFmtId="166" fontId="10" fillId="0" borderId="0" xfId="0" applyNumberFormat="1" applyFont="1" applyFill="1" applyAlignment="1">
      <alignment vertical="top" wrapText="1"/>
    </xf>
    <xf numFmtId="166" fontId="10" fillId="0" borderId="0" xfId="0" applyNumberFormat="1" applyFont="1" applyFill="1" applyBorder="1" applyAlignment="1">
      <alignment vertical="top" wrapText="1"/>
    </xf>
    <xf numFmtId="0" fontId="2" fillId="0" borderId="0" xfId="0" applyFont="1" applyFill="1" applyAlignment="1">
      <alignment wrapText="1"/>
    </xf>
    <xf numFmtId="0" fontId="2" fillId="0" borderId="0" xfId="0" applyFont="1" applyFill="1" applyAlignment="1">
      <alignment horizontal="left"/>
    </xf>
    <xf numFmtId="0" fontId="0" fillId="0" borderId="0" xfId="0" applyFill="1"/>
    <xf numFmtId="0" fontId="2" fillId="0" borderId="0" xfId="0" applyFont="1" applyFill="1" applyAlignment="1">
      <alignment horizontal="left" vertical="top" wrapText="1"/>
    </xf>
    <xf numFmtId="0" fontId="1" fillId="0" borderId="0" xfId="0" applyFont="1" applyFill="1" applyAlignment="1">
      <alignment horizontal="left" vertical="top" wrapText="1"/>
    </xf>
    <xf numFmtId="0" fontId="1" fillId="0" borderId="0" xfId="0" applyFont="1" applyFill="1" applyAlignment="1">
      <alignment horizontal="left"/>
    </xf>
    <xf numFmtId="0" fontId="0" fillId="0" borderId="0" xfId="0" applyFill="1" applyAlignment="1">
      <alignment wrapText="1"/>
    </xf>
    <xf numFmtId="0" fontId="2" fillId="0" borderId="0" xfId="0" applyFont="1" applyFill="1" applyAlignment="1">
      <alignment wrapText="1"/>
    </xf>
    <xf numFmtId="0" fontId="2" fillId="0" borderId="0" xfId="0" applyFont="1" applyFill="1" applyAlignment="1">
      <alignment horizontal="left"/>
    </xf>
    <xf numFmtId="0" fontId="1" fillId="0" borderId="0" xfId="0" applyFont="1" applyFill="1" applyAlignment="1">
      <alignment horizontal="center" vertical="top" wrapText="1"/>
    </xf>
    <xf numFmtId="0" fontId="0" fillId="0" borderId="0" xfId="0" applyFill="1"/>
    <xf numFmtId="0" fontId="1" fillId="0" borderId="1" xfId="0" applyFont="1" applyFill="1" applyBorder="1" applyAlignment="1">
      <alignment horizontal="center" vertical="top" wrapText="1"/>
    </xf>
    <xf numFmtId="0" fontId="1" fillId="0" borderId="0" xfId="0" applyFont="1" applyFill="1" applyAlignment="1">
      <alignment horizontal="left" vertical="top" wrapText="1"/>
    </xf>
    <xf numFmtId="0" fontId="2" fillId="0" borderId="0" xfId="0" applyFont="1" applyFill="1" applyAlignment="1">
      <alignment horizontal="left" vertical="top" wrapText="1"/>
    </xf>
    <xf numFmtId="0" fontId="1" fillId="0" borderId="0" xfId="0" applyFont="1" applyFill="1" applyAlignment="1">
      <alignment wrapText="1"/>
    </xf>
    <xf numFmtId="0" fontId="1" fillId="0" borderId="0" xfId="0" applyFont="1" applyFill="1" applyAlignment="1">
      <alignment horizontal="left"/>
    </xf>
    <xf numFmtId="0" fontId="0" fillId="0" borderId="0" xfId="0" applyFill="1" applyAlignment="1">
      <alignment wrapText="1"/>
    </xf>
    <xf numFmtId="0" fontId="2" fillId="0" borderId="6" xfId="0" applyFont="1" applyFill="1" applyBorder="1" applyAlignment="1">
      <alignment horizontal="left" vertical="top" wrapText="1"/>
    </xf>
    <xf numFmtId="0" fontId="2" fillId="0" borderId="0" xfId="0" applyFont="1" applyFill="1" applyBorder="1" applyAlignment="1">
      <alignment horizontal="left" vertical="top" wrapText="1"/>
    </xf>
    <xf numFmtId="0" fontId="6" fillId="0" borderId="0" xfId="0" applyFont="1" applyFill="1" applyAlignment="1">
      <alignment horizontal="left" wrapText="1"/>
    </xf>
    <xf numFmtId="0" fontId="1" fillId="0" borderId="0" xfId="0" applyFont="1" applyFill="1" applyAlignment="1">
      <alignment horizontal="center" wrapText="1"/>
    </xf>
    <xf numFmtId="0" fontId="1" fillId="0" borderId="1" xfId="0" applyFont="1" applyFill="1" applyBorder="1" applyAlignment="1">
      <alignment horizontal="center" wrapText="1"/>
    </xf>
    <xf numFmtId="164" fontId="1" fillId="0" borderId="2" xfId="0" applyNumberFormat="1" applyFont="1" applyFill="1" applyBorder="1" applyAlignment="1">
      <alignment horizontal="center" wrapText="1"/>
    </xf>
    <xf numFmtId="165" fontId="1" fillId="0" borderId="1" xfId="0" applyNumberFormat="1" applyFont="1" applyFill="1" applyBorder="1" applyAlignment="1">
      <alignment horizontal="center" wrapText="1"/>
    </xf>
    <xf numFmtId="0" fontId="4" fillId="0" borderId="0" xfId="0" applyFont="1" applyFill="1" applyAlignment="1">
      <alignment horizontal="left" wrapText="1"/>
    </xf>
    <xf numFmtId="0" fontId="1" fillId="0" borderId="0" xfId="0" applyFont="1" applyFill="1" applyAlignment="1">
      <alignment horizontal="left" wrapText="1"/>
    </xf>
    <xf numFmtId="0" fontId="5" fillId="0" borderId="0" xfId="0" applyFont="1" applyFill="1" applyAlignment="1">
      <alignment horizontal="left" wrapText="1"/>
    </xf>
    <xf numFmtId="0" fontId="6" fillId="0" borderId="0" xfId="0" applyFont="1" applyFill="1" applyAlignment="1">
      <alignment horizontal="left" vertical="center" wrapText="1"/>
    </xf>
    <xf numFmtId="0" fontId="0" fillId="0" borderId="0" xfId="0" applyFill="1" applyAlignment="1">
      <alignment vertical="center"/>
    </xf>
    <xf numFmtId="164" fontId="1" fillId="0" borderId="0" xfId="0" applyNumberFormat="1" applyFont="1" applyFill="1" applyAlignment="1">
      <alignment horizontal="center" vertical="top" wrapText="1"/>
    </xf>
    <xf numFmtId="0" fontId="11" fillId="0" borderId="2" xfId="0" applyFont="1" applyFill="1" applyBorder="1" applyAlignment="1">
      <alignment horizontal="center" vertical="top" wrapText="1"/>
    </xf>
    <xf numFmtId="0" fontId="0" fillId="0" borderId="0" xfId="0" applyFill="1" applyBorder="1"/>
    <xf numFmtId="0" fontId="1" fillId="0" borderId="0" xfId="0" applyFont="1" applyFill="1" applyBorder="1" applyAlignment="1">
      <alignment horizontal="left" vertical="top" wrapText="1"/>
    </xf>
    <xf numFmtId="0" fontId="0" fillId="0" borderId="0" xfId="0" applyFill="1" applyBorder="1"/>
    <xf numFmtId="0" fontId="1" fillId="0" borderId="10" xfId="0" applyFont="1" applyFill="1" applyBorder="1" applyAlignment="1">
      <alignment horizontal="center" vertical="top" wrapText="1"/>
    </xf>
    <xf numFmtId="0" fontId="0" fillId="0" borderId="10" xfId="0" applyFill="1" applyBorder="1"/>
    <xf numFmtId="164" fontId="1" fillId="0" borderId="0" xfId="0" applyNumberFormat="1" applyFont="1" applyFill="1" applyBorder="1" applyAlignment="1">
      <alignment horizontal="center" vertical="top" wrapText="1"/>
    </xf>
    <xf numFmtId="0" fontId="2" fillId="0" borderId="0" xfId="0" applyFont="1" applyFill="1" applyAlignment="1">
      <alignment horizontal="left" vertical="top"/>
    </xf>
    <xf numFmtId="0" fontId="0" fillId="0" borderId="0" xfId="0" applyFill="1" applyAlignment="1"/>
    <xf numFmtId="0" fontId="9" fillId="0" borderId="3" xfId="0" applyFont="1" applyFill="1" applyBorder="1" applyAlignment="1">
      <alignment wrapText="1"/>
    </xf>
    <xf numFmtId="0" fontId="10" fillId="0" borderId="3" xfId="0" applyFont="1" applyFill="1" applyBorder="1" applyAlignment="1">
      <alignment horizontal="left" vertical="top" wrapText="1"/>
    </xf>
  </cellXfs>
  <cellStyles count="3">
    <cellStyle name="Currency" xfId="2" builtinId="4"/>
    <cellStyle name="Normal" xfId="0" builtinId="0"/>
    <cellStyle name="Percent" xfId="1" builtin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8"/>
  <sheetViews>
    <sheetView tabSelected="1" showRuler="0" zoomScaleNormal="100" zoomScaleSheetLayoutView="85" workbookViewId="0">
      <selection activeCell="B19" sqref="B19"/>
    </sheetView>
  </sheetViews>
  <sheetFormatPr defaultColWidth="13.33203125" defaultRowHeight="13.2" x14ac:dyDescent="0.25"/>
  <cols>
    <col min="1" max="1" width="2.33203125" style="55" customWidth="1"/>
    <col min="2" max="2" width="51.5546875" style="55" customWidth="1"/>
    <col min="3" max="3" width="18.33203125" style="55" customWidth="1"/>
    <col min="4" max="4" width="1.88671875" style="55" customWidth="1"/>
    <col min="5" max="5" width="18.33203125" style="55" customWidth="1"/>
    <col min="6" max="6" width="1.88671875" style="55" customWidth="1"/>
    <col min="7" max="7" width="18.33203125" style="55" customWidth="1"/>
    <col min="8" max="8" width="1.88671875" style="55" customWidth="1"/>
    <col min="9" max="9" width="20.109375" style="55" customWidth="1"/>
    <col min="10" max="10" width="2.33203125" style="55" customWidth="1"/>
    <col min="11" max="20" width="20.109375" style="55" customWidth="1"/>
    <col min="21" max="16384" width="13.33203125" style="55"/>
  </cols>
  <sheetData>
    <row r="1" spans="1:11" ht="13.35" customHeight="1" x14ac:dyDescent="0.25">
      <c r="A1" s="62" t="s">
        <v>0</v>
      </c>
      <c r="B1" s="63"/>
      <c r="C1" s="63"/>
      <c r="D1" s="63"/>
      <c r="E1" s="63"/>
      <c r="F1" s="63"/>
      <c r="G1" s="63"/>
      <c r="H1" s="63"/>
      <c r="I1" s="63"/>
      <c r="J1" s="63"/>
      <c r="K1" s="63"/>
    </row>
    <row r="2" spans="1:11" ht="13.35" customHeight="1" x14ac:dyDescent="0.25">
      <c r="A2" s="62" t="s">
        <v>182</v>
      </c>
      <c r="B2" s="63"/>
      <c r="C2" s="63"/>
      <c r="D2" s="63"/>
      <c r="E2" s="63"/>
      <c r="F2" s="63"/>
      <c r="G2" s="63"/>
      <c r="H2" s="63"/>
      <c r="I2" s="63"/>
      <c r="J2" s="63"/>
      <c r="K2" s="63"/>
    </row>
    <row r="3" spans="1:11" ht="13.35" customHeight="1" x14ac:dyDescent="0.25">
      <c r="A3" s="62" t="s">
        <v>1</v>
      </c>
      <c r="B3" s="63"/>
      <c r="C3" s="63"/>
      <c r="D3" s="63"/>
      <c r="E3" s="63"/>
      <c r="F3" s="63"/>
      <c r="G3" s="63"/>
      <c r="H3" s="63"/>
      <c r="I3" s="63"/>
      <c r="J3" s="63"/>
      <c r="K3" s="63"/>
    </row>
    <row r="4" spans="1:11" ht="14.1" customHeight="1" x14ac:dyDescent="0.25">
      <c r="A4" s="63"/>
      <c r="B4" s="63"/>
    </row>
    <row r="5" spans="1:11" ht="14.1" customHeight="1" x14ac:dyDescent="0.25">
      <c r="A5" s="63"/>
      <c r="B5" s="63"/>
      <c r="C5" s="64" t="s">
        <v>3</v>
      </c>
      <c r="D5" s="63"/>
      <c r="E5" s="63"/>
      <c r="F5" s="63"/>
      <c r="G5" s="63"/>
      <c r="I5" s="87" t="s">
        <v>4</v>
      </c>
      <c r="J5" s="88"/>
      <c r="K5" s="88"/>
    </row>
    <row r="6" spans="1:11" ht="14.1" customHeight="1" x14ac:dyDescent="0.25">
      <c r="A6" s="63"/>
      <c r="B6" s="63"/>
      <c r="C6" s="47">
        <v>43830</v>
      </c>
      <c r="D6" s="48"/>
      <c r="E6" s="47">
        <v>43738</v>
      </c>
      <c r="F6" s="48"/>
      <c r="G6" s="47">
        <v>43465</v>
      </c>
      <c r="I6" s="89">
        <v>43830</v>
      </c>
      <c r="K6" s="89">
        <v>43465</v>
      </c>
    </row>
    <row r="7" spans="1:11" s="84" customFormat="1" ht="14.1" customHeight="1" x14ac:dyDescent="0.25">
      <c r="A7" s="86"/>
      <c r="B7" s="86"/>
      <c r="C7" s="43">
        <v>43830</v>
      </c>
      <c r="E7" s="43">
        <v>43738</v>
      </c>
      <c r="G7" s="43">
        <v>43465</v>
      </c>
      <c r="I7" s="43">
        <v>43830</v>
      </c>
      <c r="K7" s="43">
        <v>43465</v>
      </c>
    </row>
    <row r="8" spans="1:11" ht="14.1" customHeight="1" x14ac:dyDescent="0.25">
      <c r="C8" s="83" t="s">
        <v>2</v>
      </c>
      <c r="E8" s="83" t="s">
        <v>2</v>
      </c>
      <c r="G8" s="83" t="s">
        <v>2</v>
      </c>
      <c r="I8" s="83" t="s">
        <v>2</v>
      </c>
      <c r="K8" s="83"/>
    </row>
    <row r="9" spans="1:11" ht="14.1" customHeight="1" x14ac:dyDescent="0.25">
      <c r="A9" s="65" t="s">
        <v>5</v>
      </c>
      <c r="B9" s="63"/>
      <c r="C9" s="42"/>
      <c r="E9" s="42"/>
      <c r="G9" s="42"/>
      <c r="I9" s="42"/>
      <c r="K9" s="42"/>
    </row>
    <row r="10" spans="1:11" ht="14.1" customHeight="1" x14ac:dyDescent="0.25">
      <c r="A10" s="66" t="s">
        <v>6</v>
      </c>
      <c r="B10" s="63"/>
      <c r="C10" s="6">
        <v>644</v>
      </c>
      <c r="D10" s="54"/>
      <c r="E10" s="6">
        <v>690</v>
      </c>
      <c r="F10" s="54"/>
      <c r="G10" s="6">
        <v>740</v>
      </c>
      <c r="H10" s="54"/>
      <c r="I10" s="6">
        <v>2639</v>
      </c>
      <c r="J10" s="8"/>
      <c r="K10" s="6">
        <v>2709</v>
      </c>
    </row>
    <row r="11" spans="1:11" ht="14.1" customHeight="1" x14ac:dyDescent="0.25">
      <c r="A11" s="66" t="s">
        <v>7</v>
      </c>
      <c r="B11" s="63"/>
      <c r="C11" s="54"/>
      <c r="D11" s="54"/>
      <c r="E11" s="54"/>
      <c r="F11" s="54"/>
      <c r="G11" s="54"/>
      <c r="H11" s="54"/>
      <c r="I11" s="54"/>
      <c r="J11" s="54"/>
      <c r="K11" s="54"/>
    </row>
    <row r="12" spans="1:11" ht="14.1" customHeight="1" x14ac:dyDescent="0.25">
      <c r="A12" s="66" t="s">
        <v>8</v>
      </c>
      <c r="B12" s="63"/>
      <c r="C12" s="7">
        <v>-315</v>
      </c>
      <c r="D12" s="54"/>
      <c r="E12" s="7">
        <v>-349</v>
      </c>
      <c r="F12" s="54"/>
      <c r="G12" s="7">
        <v>-396</v>
      </c>
      <c r="H12" s="54"/>
      <c r="I12" s="7">
        <v>-1327</v>
      </c>
      <c r="J12" s="8"/>
      <c r="K12" s="7">
        <v>-1344</v>
      </c>
    </row>
    <row r="13" spans="1:11" ht="14.1" customHeight="1" x14ac:dyDescent="0.25">
      <c r="A13" s="66" t="s">
        <v>9</v>
      </c>
      <c r="B13" s="63"/>
      <c r="C13" s="7">
        <v>-104</v>
      </c>
      <c r="D13" s="54"/>
      <c r="E13" s="7">
        <v>-115</v>
      </c>
      <c r="F13" s="54"/>
      <c r="G13" s="7">
        <v>-95</v>
      </c>
      <c r="H13" s="54"/>
      <c r="I13" s="7">
        <v>-400</v>
      </c>
      <c r="J13" s="8"/>
      <c r="K13" s="7">
        <v>-407</v>
      </c>
    </row>
    <row r="14" spans="1:11" ht="14.1" customHeight="1" x14ac:dyDescent="0.25">
      <c r="A14" s="90" t="s">
        <v>10</v>
      </c>
      <c r="B14" s="91"/>
      <c r="C14" s="14">
        <f>SUM(C10:C13)</f>
        <v>225</v>
      </c>
      <c r="D14" s="54"/>
      <c r="E14" s="14">
        <f>SUM(E10:E13)</f>
        <v>226</v>
      </c>
      <c r="F14" s="54"/>
      <c r="G14" s="14">
        <f>SUM(G10:G13)</f>
        <v>249</v>
      </c>
      <c r="H14" s="54"/>
      <c r="I14" s="14">
        <f>SUM(I10:I13)</f>
        <v>912</v>
      </c>
      <c r="J14" s="8"/>
      <c r="K14" s="14">
        <f>SUM(K10:K13)</f>
        <v>958</v>
      </c>
    </row>
    <row r="15" spans="1:11" ht="14.1" customHeight="1" x14ac:dyDescent="0.25">
      <c r="A15" s="66" t="s">
        <v>11</v>
      </c>
      <c r="B15" s="63"/>
      <c r="C15" s="7">
        <v>129</v>
      </c>
      <c r="D15" s="54"/>
      <c r="E15" s="7">
        <v>124</v>
      </c>
      <c r="F15" s="54"/>
      <c r="G15" s="7">
        <v>123</v>
      </c>
      <c r="H15" s="54"/>
      <c r="I15" s="7">
        <v>496</v>
      </c>
      <c r="J15" s="8"/>
      <c r="K15" s="7">
        <v>487</v>
      </c>
    </row>
    <row r="16" spans="1:11" ht="14.1" customHeight="1" x14ac:dyDescent="0.25">
      <c r="A16" s="66" t="s">
        <v>12</v>
      </c>
      <c r="B16" s="63"/>
      <c r="C16" s="7">
        <v>194</v>
      </c>
      <c r="D16" s="54"/>
      <c r="E16" s="7">
        <v>198</v>
      </c>
      <c r="F16" s="54"/>
      <c r="G16" s="7">
        <v>187</v>
      </c>
      <c r="H16" s="54"/>
      <c r="I16" s="7">
        <v>779</v>
      </c>
      <c r="J16" s="8"/>
      <c r="K16" s="7">
        <v>714</v>
      </c>
    </row>
    <row r="17" spans="1:11" ht="14.1" customHeight="1" x14ac:dyDescent="0.25">
      <c r="A17" s="66" t="s">
        <v>13</v>
      </c>
      <c r="B17" s="63"/>
      <c r="C17" s="7">
        <v>98</v>
      </c>
      <c r="D17" s="54"/>
      <c r="E17" s="7">
        <v>84</v>
      </c>
      <c r="F17" s="54"/>
      <c r="G17" s="7">
        <v>76</v>
      </c>
      <c r="H17" s="54"/>
      <c r="I17" s="7">
        <v>338</v>
      </c>
      <c r="J17" s="8"/>
      <c r="K17" s="7">
        <v>270</v>
      </c>
    </row>
    <row r="18" spans="1:11" ht="14.1" customHeight="1" x14ac:dyDescent="0.25">
      <c r="A18" s="66" t="s">
        <v>14</v>
      </c>
      <c r="B18" s="63"/>
      <c r="C18" s="15">
        <v>0</v>
      </c>
      <c r="D18" s="54"/>
      <c r="E18" s="15">
        <v>0</v>
      </c>
      <c r="F18" s="54"/>
      <c r="G18" s="15">
        <v>10</v>
      </c>
      <c r="H18" s="54"/>
      <c r="I18" s="15">
        <v>10</v>
      </c>
      <c r="J18" s="8"/>
      <c r="K18" s="15">
        <v>97</v>
      </c>
    </row>
    <row r="19" spans="1:11" ht="14.1" customHeight="1" x14ac:dyDescent="0.25">
      <c r="A19" s="57" t="s">
        <v>15</v>
      </c>
      <c r="B19" s="57" t="s">
        <v>16</v>
      </c>
      <c r="C19" s="15">
        <f>C14+SUM(C15:C18)</f>
        <v>646</v>
      </c>
      <c r="D19" s="54"/>
      <c r="E19" s="15">
        <f>E14+SUM(E15:E18)</f>
        <v>632</v>
      </c>
      <c r="F19" s="54"/>
      <c r="G19" s="15">
        <f>G14+SUM(G15:G18)</f>
        <v>645</v>
      </c>
      <c r="H19" s="54"/>
      <c r="I19" s="16">
        <f>I14+SUM(I15:I18)</f>
        <v>2535</v>
      </c>
      <c r="J19" s="8"/>
      <c r="K19" s="16">
        <f>K14+SUM(K15:K18)</f>
        <v>2526</v>
      </c>
    </row>
    <row r="20" spans="1:11" ht="14.1" customHeight="1" x14ac:dyDescent="0.25">
      <c r="A20" s="63"/>
      <c r="B20" s="63"/>
      <c r="C20" s="54"/>
      <c r="D20" s="54"/>
      <c r="E20" s="54"/>
      <c r="F20" s="54"/>
      <c r="G20" s="54"/>
      <c r="H20" s="54"/>
      <c r="I20" s="54"/>
      <c r="J20" s="54"/>
      <c r="K20" s="54"/>
    </row>
    <row r="21" spans="1:11" ht="14.1" customHeight="1" x14ac:dyDescent="0.25">
      <c r="A21" s="65" t="s">
        <v>17</v>
      </c>
      <c r="B21" s="63"/>
      <c r="C21" s="54"/>
      <c r="D21" s="54"/>
      <c r="E21" s="54"/>
      <c r="F21" s="54"/>
      <c r="G21" s="54"/>
      <c r="H21" s="54"/>
      <c r="I21" s="54"/>
      <c r="J21" s="54"/>
      <c r="K21" s="54"/>
    </row>
    <row r="22" spans="1:11" ht="14.1" customHeight="1" x14ac:dyDescent="0.25">
      <c r="A22" s="66" t="s">
        <v>18</v>
      </c>
      <c r="B22" s="63"/>
      <c r="C22" s="7">
        <v>189</v>
      </c>
      <c r="D22" s="54"/>
      <c r="E22" s="7">
        <v>175</v>
      </c>
      <c r="F22" s="54"/>
      <c r="G22" s="7">
        <v>179</v>
      </c>
      <c r="H22" s="54"/>
      <c r="I22" s="7">
        <v>707</v>
      </c>
      <c r="J22" s="8"/>
      <c r="K22" s="7">
        <v>712</v>
      </c>
    </row>
    <row r="23" spans="1:11" ht="14.1" customHeight="1" x14ac:dyDescent="0.25">
      <c r="A23" s="66" t="s">
        <v>19</v>
      </c>
      <c r="B23" s="63"/>
      <c r="C23" s="7">
        <v>28</v>
      </c>
      <c r="D23" s="54"/>
      <c r="E23" s="7">
        <v>31</v>
      </c>
      <c r="F23" s="54"/>
      <c r="G23" s="7">
        <v>39</v>
      </c>
      <c r="H23" s="54"/>
      <c r="I23" s="7">
        <v>127</v>
      </c>
      <c r="J23" s="8"/>
      <c r="K23" s="7">
        <v>144</v>
      </c>
    </row>
    <row r="24" spans="1:11" ht="14.1" customHeight="1" x14ac:dyDescent="0.25">
      <c r="A24" s="66" t="s">
        <v>20</v>
      </c>
      <c r="B24" s="63"/>
      <c r="C24" s="7">
        <v>35</v>
      </c>
      <c r="D24" s="54"/>
      <c r="E24" s="7">
        <v>33</v>
      </c>
      <c r="F24" s="54"/>
      <c r="G24" s="7">
        <v>33</v>
      </c>
      <c r="H24" s="54"/>
      <c r="I24" s="7">
        <v>133</v>
      </c>
      <c r="J24" s="8"/>
      <c r="K24" s="7">
        <v>127</v>
      </c>
    </row>
    <row r="25" spans="1:11" ht="14.1" customHeight="1" x14ac:dyDescent="0.25">
      <c r="A25" s="66" t="s">
        <v>21</v>
      </c>
      <c r="B25" s="63"/>
      <c r="C25" s="7">
        <v>25</v>
      </c>
      <c r="D25" s="54"/>
      <c r="E25" s="7">
        <v>24</v>
      </c>
      <c r="F25" s="54"/>
      <c r="G25" s="7">
        <v>23</v>
      </c>
      <c r="H25" s="54"/>
      <c r="I25" s="7">
        <v>97</v>
      </c>
      <c r="J25" s="8"/>
      <c r="K25" s="7">
        <v>95</v>
      </c>
    </row>
    <row r="26" spans="1:11" ht="14.1" customHeight="1" x14ac:dyDescent="0.25">
      <c r="A26" s="66" t="s">
        <v>22</v>
      </c>
      <c r="B26" s="63"/>
      <c r="C26" s="7">
        <v>30</v>
      </c>
      <c r="D26" s="54"/>
      <c r="E26" s="7">
        <v>40</v>
      </c>
      <c r="F26" s="54"/>
      <c r="G26" s="7">
        <v>46</v>
      </c>
      <c r="H26" s="54"/>
      <c r="I26" s="7">
        <v>125</v>
      </c>
      <c r="J26" s="8"/>
      <c r="K26" s="7">
        <v>120</v>
      </c>
    </row>
    <row r="27" spans="1:11" ht="14.1" customHeight="1" x14ac:dyDescent="0.25">
      <c r="A27" s="66" t="s">
        <v>23</v>
      </c>
      <c r="B27" s="63"/>
      <c r="C27" s="7">
        <v>10</v>
      </c>
      <c r="D27" s="54"/>
      <c r="E27" s="7">
        <v>8</v>
      </c>
      <c r="F27" s="54"/>
      <c r="G27" s="7">
        <v>11</v>
      </c>
      <c r="H27" s="54"/>
      <c r="I27" s="7">
        <v>39</v>
      </c>
      <c r="J27" s="8"/>
      <c r="K27" s="7">
        <v>37</v>
      </c>
    </row>
    <row r="28" spans="1:11" ht="14.1" customHeight="1" x14ac:dyDescent="0.25">
      <c r="A28" s="66" t="s">
        <v>24</v>
      </c>
      <c r="B28" s="63"/>
      <c r="C28" s="7">
        <v>47</v>
      </c>
      <c r="D28" s="54"/>
      <c r="E28" s="7">
        <v>47</v>
      </c>
      <c r="F28" s="54"/>
      <c r="G28" s="7">
        <v>51</v>
      </c>
      <c r="H28" s="54"/>
      <c r="I28" s="7">
        <v>190</v>
      </c>
      <c r="J28" s="8"/>
      <c r="K28" s="7">
        <v>210</v>
      </c>
    </row>
    <row r="29" spans="1:11" ht="14.1" customHeight="1" x14ac:dyDescent="0.25">
      <c r="A29" s="66" t="s">
        <v>25</v>
      </c>
      <c r="B29" s="63"/>
      <c r="C29" s="7">
        <v>8</v>
      </c>
      <c r="D29" s="54"/>
      <c r="E29" s="7">
        <v>8</v>
      </c>
      <c r="F29" s="54"/>
      <c r="G29" s="7">
        <v>8</v>
      </c>
      <c r="H29" s="54"/>
      <c r="I29" s="7">
        <v>31</v>
      </c>
      <c r="J29" s="8"/>
      <c r="K29" s="7">
        <v>32</v>
      </c>
    </row>
    <row r="30" spans="1:11" ht="14.1" customHeight="1" x14ac:dyDescent="0.25">
      <c r="A30" s="66" t="s">
        <v>26</v>
      </c>
      <c r="B30" s="63"/>
      <c r="C30" s="7">
        <v>5</v>
      </c>
      <c r="D30" s="54"/>
      <c r="E30" s="7">
        <v>10</v>
      </c>
      <c r="F30" s="54"/>
      <c r="G30" s="7">
        <v>14</v>
      </c>
      <c r="H30" s="54"/>
      <c r="I30" s="7">
        <v>30</v>
      </c>
      <c r="J30" s="8"/>
      <c r="K30" s="7">
        <v>21</v>
      </c>
    </row>
    <row r="31" spans="1:11" ht="14.1" customHeight="1" x14ac:dyDescent="0.25">
      <c r="A31" s="66" t="s">
        <v>27</v>
      </c>
      <c r="B31" s="63"/>
      <c r="C31" s="7">
        <v>9</v>
      </c>
      <c r="D31" s="54"/>
      <c r="E31" s="7">
        <v>30</v>
      </c>
      <c r="F31" s="54"/>
      <c r="G31" s="7">
        <v>0</v>
      </c>
      <c r="H31" s="54"/>
      <c r="I31" s="7">
        <v>39</v>
      </c>
      <c r="J31" s="8"/>
      <c r="K31" s="7">
        <v>0</v>
      </c>
    </row>
    <row r="32" spans="1:11" ht="14.1" customHeight="1" x14ac:dyDescent="0.25">
      <c r="A32" s="57" t="s">
        <v>15</v>
      </c>
      <c r="B32" s="57" t="s">
        <v>28</v>
      </c>
      <c r="C32" s="16">
        <f>SUM(C22:C31)</f>
        <v>386</v>
      </c>
      <c r="D32" s="54"/>
      <c r="E32" s="16">
        <f>SUM(E22:E31)</f>
        <v>406</v>
      </c>
      <c r="F32" s="54"/>
      <c r="G32" s="16">
        <f>SUM(G22:G31)</f>
        <v>404</v>
      </c>
      <c r="H32" s="54"/>
      <c r="I32" s="16">
        <f>SUM(I22:I31)</f>
        <v>1518</v>
      </c>
      <c r="J32" s="8"/>
      <c r="K32" s="16">
        <f>SUM(K22:K31)</f>
        <v>1498</v>
      </c>
    </row>
    <row r="33" spans="1:11" ht="14.1" customHeight="1" x14ac:dyDescent="0.25">
      <c r="A33" s="65" t="s">
        <v>29</v>
      </c>
      <c r="B33" s="63"/>
      <c r="C33" s="7">
        <f>C19-C32</f>
        <v>260</v>
      </c>
      <c r="D33" s="54"/>
      <c r="E33" s="7">
        <f>E19-E32</f>
        <v>226</v>
      </c>
      <c r="F33" s="54"/>
      <c r="G33" s="7">
        <f>G19-G32</f>
        <v>241</v>
      </c>
      <c r="H33" s="54"/>
      <c r="I33" s="7">
        <f>I19-I32</f>
        <v>1017</v>
      </c>
      <c r="J33" s="8"/>
      <c r="K33" s="7">
        <f>K19-K32</f>
        <v>1028</v>
      </c>
    </row>
    <row r="34" spans="1:11" ht="14.1" customHeight="1" x14ac:dyDescent="0.25">
      <c r="A34" s="66" t="s">
        <v>30</v>
      </c>
      <c r="B34" s="63"/>
      <c r="C34" s="7">
        <v>2</v>
      </c>
      <c r="D34" s="54"/>
      <c r="E34" s="7">
        <v>3</v>
      </c>
      <c r="F34" s="54"/>
      <c r="G34" s="7">
        <v>2</v>
      </c>
      <c r="H34" s="54"/>
      <c r="I34" s="7">
        <v>10</v>
      </c>
      <c r="J34" s="8"/>
      <c r="K34" s="7">
        <v>10</v>
      </c>
    </row>
    <row r="35" spans="1:11" ht="14.1" customHeight="1" x14ac:dyDescent="0.25">
      <c r="A35" s="66" t="s">
        <v>31</v>
      </c>
      <c r="B35" s="63"/>
      <c r="C35" s="7">
        <v>-28</v>
      </c>
      <c r="D35" s="54"/>
      <c r="E35" s="7">
        <v>-29</v>
      </c>
      <c r="F35" s="54"/>
      <c r="G35" s="7">
        <v>-37</v>
      </c>
      <c r="H35" s="54"/>
      <c r="I35" s="7">
        <v>-124</v>
      </c>
      <c r="J35" s="8"/>
      <c r="K35" s="7">
        <v>-150</v>
      </c>
    </row>
    <row r="36" spans="1:11" ht="14.1" customHeight="1" x14ac:dyDescent="0.25">
      <c r="A36" s="66" t="s">
        <v>32</v>
      </c>
      <c r="B36" s="63"/>
      <c r="C36" s="7">
        <v>0</v>
      </c>
      <c r="D36" s="54"/>
      <c r="E36" s="7">
        <v>0</v>
      </c>
      <c r="F36" s="54"/>
      <c r="G36" s="7">
        <v>118</v>
      </c>
      <c r="H36" s="54"/>
      <c r="I36" s="7">
        <v>0</v>
      </c>
      <c r="J36" s="8"/>
      <c r="K36" s="7">
        <v>118</v>
      </c>
    </row>
    <row r="37" spans="1:11" ht="14.1" customHeight="1" x14ac:dyDescent="0.25">
      <c r="A37" s="66" t="s">
        <v>223</v>
      </c>
      <c r="B37" s="63"/>
      <c r="C37" s="7">
        <v>0</v>
      </c>
      <c r="D37" s="54"/>
      <c r="E37" s="7">
        <v>0</v>
      </c>
      <c r="F37" s="54"/>
      <c r="G37" s="7">
        <v>0</v>
      </c>
      <c r="H37" s="54"/>
      <c r="I37" s="7">
        <v>27</v>
      </c>
      <c r="J37" s="8"/>
      <c r="K37" s="7">
        <v>33</v>
      </c>
    </row>
    <row r="38" spans="1:11" ht="14.1" customHeight="1" x14ac:dyDescent="0.25">
      <c r="A38" s="66" t="s">
        <v>33</v>
      </c>
      <c r="B38" s="63"/>
      <c r="C38" s="17">
        <v>4</v>
      </c>
      <c r="D38" s="18"/>
      <c r="E38" s="17">
        <v>0</v>
      </c>
      <c r="F38" s="18"/>
      <c r="G38" s="17">
        <v>0</v>
      </c>
      <c r="H38" s="18"/>
      <c r="I38" s="17">
        <v>5</v>
      </c>
      <c r="J38" s="19"/>
      <c r="K38" s="17">
        <v>7</v>
      </c>
    </row>
    <row r="39" spans="1:11" ht="14.1" customHeight="1" x14ac:dyDescent="0.25">
      <c r="A39" s="66" t="s">
        <v>34</v>
      </c>
      <c r="B39" s="63"/>
      <c r="C39" s="15">
        <v>14</v>
      </c>
      <c r="D39" s="54"/>
      <c r="E39" s="15">
        <v>15</v>
      </c>
      <c r="F39" s="54"/>
      <c r="G39" s="15">
        <v>4</v>
      </c>
      <c r="H39" s="54"/>
      <c r="I39" s="15">
        <v>84</v>
      </c>
      <c r="J39" s="8"/>
      <c r="K39" s="15">
        <v>18</v>
      </c>
    </row>
    <row r="40" spans="1:11" ht="14.1" customHeight="1" x14ac:dyDescent="0.25">
      <c r="A40" s="65" t="s">
        <v>35</v>
      </c>
      <c r="B40" s="63"/>
      <c r="C40" s="7">
        <f>SUM(C34:C39)+C33</f>
        <v>252</v>
      </c>
      <c r="D40" s="54"/>
      <c r="E40" s="7">
        <f>SUM(E34:E39)+E33</f>
        <v>215</v>
      </c>
      <c r="F40" s="54"/>
      <c r="G40" s="7">
        <f>SUM(G34:G39)+G33</f>
        <v>328</v>
      </c>
      <c r="H40" s="54"/>
      <c r="I40" s="7">
        <f>SUM(I34:I39)+I33</f>
        <v>1019</v>
      </c>
      <c r="J40" s="8"/>
      <c r="K40" s="7">
        <f>SUM(K34:K39)+K33</f>
        <v>1064</v>
      </c>
    </row>
    <row r="41" spans="1:11" ht="14.1" customHeight="1" x14ac:dyDescent="0.25">
      <c r="A41" s="66" t="s">
        <v>36</v>
      </c>
      <c r="B41" s="63"/>
      <c r="C41" s="15">
        <v>50</v>
      </c>
      <c r="D41" s="54"/>
      <c r="E41" s="15">
        <v>65</v>
      </c>
      <c r="F41" s="54"/>
      <c r="G41" s="15">
        <v>372</v>
      </c>
      <c r="H41" s="54"/>
      <c r="I41" s="15">
        <v>245</v>
      </c>
      <c r="J41" s="8"/>
      <c r="K41" s="15">
        <v>606</v>
      </c>
    </row>
    <row r="42" spans="1:11" ht="14.1" customHeight="1" x14ac:dyDescent="0.25">
      <c r="A42" s="63"/>
      <c r="B42" s="63"/>
      <c r="C42" s="54"/>
      <c r="D42" s="54"/>
      <c r="E42" s="54"/>
      <c r="F42" s="54"/>
      <c r="G42" s="54"/>
      <c r="H42" s="54"/>
      <c r="I42" s="8"/>
      <c r="J42" s="8"/>
      <c r="K42" s="8"/>
    </row>
    <row r="43" spans="1:11" ht="14.1" customHeight="1" thickBot="1" x14ac:dyDescent="0.3">
      <c r="A43" s="65" t="s">
        <v>204</v>
      </c>
      <c r="B43" s="63"/>
      <c r="C43" s="4">
        <f>C40-C41</f>
        <v>202</v>
      </c>
      <c r="D43" s="54"/>
      <c r="E43" s="4">
        <f>E40-E41</f>
        <v>150</v>
      </c>
      <c r="F43" s="54"/>
      <c r="G43" s="4">
        <f>G40-G41</f>
        <v>-44</v>
      </c>
      <c r="H43" s="54"/>
      <c r="I43" s="4">
        <f>I40-I41</f>
        <v>774</v>
      </c>
      <c r="J43" s="20"/>
      <c r="K43" s="4">
        <f>K40-K41</f>
        <v>458</v>
      </c>
    </row>
    <row r="44" spans="1:11" ht="14.1" customHeight="1" thickTop="1" x14ac:dyDescent="0.25">
      <c r="A44" s="63"/>
      <c r="B44" s="63"/>
      <c r="C44" s="54"/>
      <c r="D44" s="54"/>
      <c r="E44" s="54"/>
      <c r="F44" s="54"/>
      <c r="G44" s="54"/>
      <c r="H44" s="54"/>
      <c r="I44" s="54"/>
      <c r="J44" s="58"/>
      <c r="K44" s="58"/>
    </row>
    <row r="45" spans="1:11" ht="14.1" customHeight="1" x14ac:dyDescent="0.25">
      <c r="A45" s="65" t="s">
        <v>37</v>
      </c>
      <c r="B45" s="63"/>
      <c r="C45" s="54"/>
      <c r="D45" s="54"/>
      <c r="E45" s="54"/>
      <c r="F45" s="54"/>
      <c r="G45" s="54"/>
      <c r="H45" s="54"/>
      <c r="I45" s="19"/>
      <c r="J45" s="21"/>
      <c r="K45" s="21"/>
    </row>
    <row r="46" spans="1:11" ht="14.1" customHeight="1" thickBot="1" x14ac:dyDescent="0.3">
      <c r="A46" s="66" t="s">
        <v>38</v>
      </c>
      <c r="B46" s="63"/>
      <c r="C46" s="22">
        <f>C43/C51</f>
        <v>1.2279635258358663</v>
      </c>
      <c r="D46" s="23"/>
      <c r="E46" s="22">
        <f>E43/E51</f>
        <v>0.91296409007912349</v>
      </c>
      <c r="F46" s="23"/>
      <c r="G46" s="22">
        <f>G43/G51</f>
        <v>-0.26747720364741639</v>
      </c>
      <c r="H46" s="23"/>
      <c r="I46" s="22">
        <f>I43/I51</f>
        <v>4.6937537901758644</v>
      </c>
      <c r="J46" s="23"/>
      <c r="K46" s="22">
        <f>K43/K51</f>
        <v>2.7707199032062912</v>
      </c>
    </row>
    <row r="47" spans="1:11" ht="14.1" customHeight="1" thickTop="1" thickBot="1" x14ac:dyDescent="0.3">
      <c r="A47" s="66" t="s">
        <v>39</v>
      </c>
      <c r="B47" s="63"/>
      <c r="C47" s="22">
        <f>C43/C52</f>
        <v>1.2110311750599521</v>
      </c>
      <c r="D47" s="23"/>
      <c r="E47" s="22">
        <f>E43/E52</f>
        <v>0.89820359281437123</v>
      </c>
      <c r="F47" s="23"/>
      <c r="G47" s="22">
        <f>G43/G52</f>
        <v>-0.26747720364741639</v>
      </c>
      <c r="H47" s="23"/>
      <c r="I47" s="22">
        <f>I43/I52</f>
        <v>4.634730538922156</v>
      </c>
      <c r="J47" s="23"/>
      <c r="K47" s="22">
        <f>K43/K52</f>
        <v>2.7310673822301732</v>
      </c>
    </row>
    <row r="48" spans="1:11" ht="14.1" customHeight="1" thickTop="1" thickBot="1" x14ac:dyDescent="0.3">
      <c r="A48" s="66" t="s">
        <v>40</v>
      </c>
      <c r="B48" s="63"/>
      <c r="C48" s="24">
        <v>0.47</v>
      </c>
      <c r="D48" s="23"/>
      <c r="E48" s="22">
        <v>0.47</v>
      </c>
      <c r="F48" s="23"/>
      <c r="G48" s="22">
        <v>0.44</v>
      </c>
      <c r="H48" s="23"/>
      <c r="I48" s="22">
        <v>1.85</v>
      </c>
      <c r="J48" s="23"/>
      <c r="K48" s="22">
        <v>1.7</v>
      </c>
    </row>
    <row r="49" spans="1:11" ht="14.1" customHeight="1" thickTop="1" x14ac:dyDescent="0.25">
      <c r="A49" s="63"/>
      <c r="B49" s="63"/>
      <c r="C49" s="92"/>
      <c r="E49" s="92"/>
      <c r="G49" s="92"/>
      <c r="I49" s="93"/>
      <c r="K49" s="93"/>
    </row>
    <row r="50" spans="1:11" ht="14.1" customHeight="1" x14ac:dyDescent="0.25">
      <c r="A50" s="65" t="s">
        <v>202</v>
      </c>
      <c r="B50" s="63"/>
    </row>
    <row r="51" spans="1:11" ht="14.1" customHeight="1" x14ac:dyDescent="0.25">
      <c r="A51" s="66" t="s">
        <v>41</v>
      </c>
      <c r="B51" s="63"/>
      <c r="C51" s="25">
        <v>164.5</v>
      </c>
      <c r="D51" s="54"/>
      <c r="E51" s="25">
        <v>164.3</v>
      </c>
      <c r="F51" s="54"/>
      <c r="G51" s="25">
        <v>164.5</v>
      </c>
      <c r="H51" s="54"/>
      <c r="I51" s="25">
        <v>164.9</v>
      </c>
      <c r="J51" s="26"/>
      <c r="K51" s="25">
        <v>165.3</v>
      </c>
    </row>
    <row r="52" spans="1:11" ht="14.1" customHeight="1" x14ac:dyDescent="0.25">
      <c r="A52" s="60" t="s">
        <v>178</v>
      </c>
      <c r="B52" s="61"/>
      <c r="C52" s="25">
        <v>166.8</v>
      </c>
      <c r="D52" s="54"/>
      <c r="E52" s="25">
        <v>167</v>
      </c>
      <c r="F52" s="54"/>
      <c r="G52" s="25">
        <v>164.5</v>
      </c>
      <c r="H52" s="54"/>
      <c r="I52" s="25">
        <v>167</v>
      </c>
      <c r="J52" s="26"/>
      <c r="K52" s="25">
        <v>167.7</v>
      </c>
    </row>
    <row r="53" spans="1:11" ht="14.1" customHeight="1" x14ac:dyDescent="0.25"/>
    <row r="54" spans="1:11" ht="14.1" customHeight="1" x14ac:dyDescent="0.25">
      <c r="A54" s="39" t="s">
        <v>42</v>
      </c>
      <c r="B54" s="40"/>
      <c r="C54" s="40"/>
      <c r="D54" s="40"/>
      <c r="E54" s="40"/>
      <c r="F54" s="40"/>
      <c r="G54" s="40"/>
      <c r="H54" s="40"/>
      <c r="I54" s="40"/>
      <c r="J54" s="40"/>
      <c r="K54" s="40"/>
    </row>
    <row r="55" spans="1:11" ht="14.1" customHeight="1" x14ac:dyDescent="0.25">
      <c r="A55" s="40"/>
      <c r="B55" s="40"/>
      <c r="C55" s="40"/>
      <c r="D55" s="40"/>
      <c r="E55" s="40"/>
      <c r="F55" s="40"/>
      <c r="G55" s="40"/>
      <c r="H55" s="40"/>
      <c r="I55" s="40"/>
      <c r="J55" s="40"/>
      <c r="K55" s="40"/>
    </row>
    <row r="56" spans="1:11" ht="14.1" customHeight="1" x14ac:dyDescent="0.25"/>
    <row r="57" spans="1:11" ht="14.1" customHeight="1" x14ac:dyDescent="0.25"/>
    <row r="58" spans="1:11" ht="14.1" customHeight="1" x14ac:dyDescent="0.25"/>
    <row r="59" spans="1:11" ht="14.1" customHeight="1" x14ac:dyDescent="0.25"/>
    <row r="60" spans="1:11" ht="14.1" customHeight="1" x14ac:dyDescent="0.25"/>
    <row r="61" spans="1:11" ht="14.1" customHeight="1" x14ac:dyDescent="0.25"/>
    <row r="62" spans="1:11" ht="14.1" customHeight="1" x14ac:dyDescent="0.25"/>
    <row r="63" spans="1:11" ht="14.1" customHeight="1" x14ac:dyDescent="0.25"/>
    <row r="64" spans="1:11" ht="14.1" customHeight="1" x14ac:dyDescent="0.25"/>
    <row r="65" ht="14.1" customHeight="1" x14ac:dyDescent="0.25"/>
    <row r="66" ht="14.1" customHeight="1" x14ac:dyDescent="0.25"/>
    <row r="67" ht="14.1" customHeight="1" x14ac:dyDescent="0.25"/>
    <row r="68" ht="14.1" customHeight="1" x14ac:dyDescent="0.25"/>
    <row r="69" ht="14.1" customHeight="1" x14ac:dyDescent="0.25"/>
    <row r="70" ht="14.1" customHeight="1" x14ac:dyDescent="0.25"/>
    <row r="71" ht="14.1" customHeight="1" x14ac:dyDescent="0.25"/>
    <row r="72" ht="14.1" customHeight="1" x14ac:dyDescent="0.25"/>
    <row r="73" ht="14.1" customHeight="1" x14ac:dyDescent="0.25"/>
    <row r="74" ht="14.1" customHeight="1" x14ac:dyDescent="0.25"/>
    <row r="75" ht="14.1" customHeight="1" x14ac:dyDescent="0.25"/>
    <row r="76" ht="14.1" customHeight="1" x14ac:dyDescent="0.25"/>
    <row r="77" ht="14.1" customHeight="1" x14ac:dyDescent="0.25"/>
    <row r="78" ht="14.1" customHeight="1" x14ac:dyDescent="0.25"/>
    <row r="79" ht="14.1" customHeight="1" x14ac:dyDescent="0.25"/>
    <row r="80" ht="14.1" customHeight="1" x14ac:dyDescent="0.25"/>
    <row r="81" ht="14.1" customHeight="1" x14ac:dyDescent="0.25"/>
    <row r="82" ht="14.1" customHeight="1" x14ac:dyDescent="0.25"/>
    <row r="83" ht="14.1" customHeight="1" x14ac:dyDescent="0.25"/>
    <row r="84" ht="14.1" customHeight="1" x14ac:dyDescent="0.25"/>
    <row r="85" ht="14.1" customHeight="1" x14ac:dyDescent="0.25"/>
    <row r="86" ht="14.1" customHeight="1" x14ac:dyDescent="0.25"/>
    <row r="87" ht="14.1" customHeight="1" x14ac:dyDescent="0.25"/>
    <row r="88" ht="14.1" customHeight="1" x14ac:dyDescent="0.25"/>
    <row r="89" ht="14.1" customHeight="1" x14ac:dyDescent="0.25"/>
    <row r="90" ht="14.1" customHeight="1" x14ac:dyDescent="0.25"/>
    <row r="91" ht="14.1" customHeight="1" x14ac:dyDescent="0.25"/>
    <row r="92" ht="14.1" customHeight="1" x14ac:dyDescent="0.25"/>
    <row r="93" ht="14.1" customHeight="1" x14ac:dyDescent="0.25"/>
    <row r="94" ht="14.1" customHeight="1" x14ac:dyDescent="0.25"/>
    <row r="95" ht="14.1" customHeight="1" x14ac:dyDescent="0.25"/>
    <row r="96" ht="14.1" customHeight="1" x14ac:dyDescent="0.25"/>
    <row r="97" ht="14.1" customHeight="1" x14ac:dyDescent="0.25"/>
    <row r="98" ht="14.1" customHeight="1" x14ac:dyDescent="0.25"/>
  </sheetData>
  <mergeCells count="51">
    <mergeCell ref="A50:B50"/>
    <mergeCell ref="A51:B51"/>
    <mergeCell ref="A52:B52"/>
    <mergeCell ref="A45:B45"/>
    <mergeCell ref="A46:B46"/>
    <mergeCell ref="A47:B47"/>
    <mergeCell ref="A48:B48"/>
    <mergeCell ref="A49:B49"/>
    <mergeCell ref="A40:B40"/>
    <mergeCell ref="A41:B41"/>
    <mergeCell ref="A42:B42"/>
    <mergeCell ref="A43:B43"/>
    <mergeCell ref="A44:B44"/>
    <mergeCell ref="A37:B37"/>
    <mergeCell ref="A38:B38"/>
    <mergeCell ref="A39:B39"/>
    <mergeCell ref="A30:B30"/>
    <mergeCell ref="A31:B31"/>
    <mergeCell ref="A33:B33"/>
    <mergeCell ref="A34:B34"/>
    <mergeCell ref="A35:B35"/>
    <mergeCell ref="A26:B26"/>
    <mergeCell ref="A27:B27"/>
    <mergeCell ref="A28:B28"/>
    <mergeCell ref="A29:B29"/>
    <mergeCell ref="A36:B36"/>
    <mergeCell ref="A21:B21"/>
    <mergeCell ref="A22:B22"/>
    <mergeCell ref="A23:B23"/>
    <mergeCell ref="A24:B24"/>
    <mergeCell ref="A25:B25"/>
    <mergeCell ref="A15:B15"/>
    <mergeCell ref="A16:B16"/>
    <mergeCell ref="A17:B17"/>
    <mergeCell ref="A18:B18"/>
    <mergeCell ref="A20:B20"/>
    <mergeCell ref="A10:B10"/>
    <mergeCell ref="A11:B11"/>
    <mergeCell ref="A12:B12"/>
    <mergeCell ref="A13:B13"/>
    <mergeCell ref="A14:B14"/>
    <mergeCell ref="A1:K1"/>
    <mergeCell ref="I5:K5"/>
    <mergeCell ref="A4:B4"/>
    <mergeCell ref="A5:B5"/>
    <mergeCell ref="A9:B9"/>
    <mergeCell ref="A6:B6"/>
    <mergeCell ref="A7:B7"/>
    <mergeCell ref="C5:G5"/>
    <mergeCell ref="A3:K3"/>
    <mergeCell ref="A2:K2"/>
  </mergeCells>
  <pageMargins left="0.75" right="0.75" top="1" bottom="1" header="0.5" footer="0.5"/>
  <pageSetup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3"/>
  <sheetViews>
    <sheetView showRuler="0" zoomScale="90" zoomScaleNormal="90" workbookViewId="0">
      <selection activeCell="B21" sqref="B21:D21"/>
    </sheetView>
  </sheetViews>
  <sheetFormatPr defaultColWidth="13.33203125" defaultRowHeight="13.2" x14ac:dyDescent="0.25"/>
  <cols>
    <col min="1" max="1" width="3.109375" style="55" customWidth="1"/>
    <col min="2" max="2" width="3.6640625" style="55" customWidth="1"/>
    <col min="3" max="3" width="1.5546875" style="55" customWidth="1"/>
    <col min="4" max="4" width="69.5546875" style="55" customWidth="1"/>
    <col min="5" max="5" width="18.109375" style="55" customWidth="1"/>
    <col min="6" max="6" width="1.6640625" style="55" customWidth="1"/>
    <col min="7" max="7" width="18.109375" style="55" customWidth="1"/>
    <col min="8" max="8" width="1.6640625" style="55" customWidth="1"/>
    <col min="9" max="9" width="18.109375" style="55" customWidth="1"/>
    <col min="10" max="10" width="1.6640625" style="55" customWidth="1"/>
    <col min="11" max="11" width="20.109375" style="55" customWidth="1"/>
    <col min="12" max="12" width="2.6640625" style="55" customWidth="1"/>
    <col min="13" max="24" width="20.109375" style="55" customWidth="1"/>
    <col min="25" max="16384" width="13.33203125" style="55"/>
  </cols>
  <sheetData>
    <row r="1" spans="1:13" ht="16.649999999999999" customHeight="1" x14ac:dyDescent="0.25">
      <c r="A1" s="62" t="s">
        <v>0</v>
      </c>
      <c r="B1" s="63"/>
      <c r="C1" s="63"/>
      <c r="D1" s="63"/>
      <c r="E1" s="63"/>
      <c r="F1" s="63"/>
      <c r="G1" s="63"/>
      <c r="H1" s="63"/>
      <c r="I1" s="63"/>
      <c r="J1" s="63"/>
      <c r="K1" s="63"/>
      <c r="L1" s="63"/>
      <c r="M1" s="63"/>
    </row>
    <row r="2" spans="1:13" ht="16.649999999999999" customHeight="1" x14ac:dyDescent="0.25">
      <c r="A2" s="62" t="s">
        <v>43</v>
      </c>
      <c r="B2" s="63"/>
      <c r="C2" s="63"/>
      <c r="D2" s="63"/>
      <c r="E2" s="63"/>
      <c r="F2" s="63"/>
      <c r="G2" s="63"/>
      <c r="H2" s="63"/>
      <c r="I2" s="63"/>
      <c r="J2" s="63"/>
      <c r="K2" s="63"/>
      <c r="L2" s="63"/>
      <c r="M2" s="63"/>
    </row>
    <row r="3" spans="1:13" ht="16.649999999999999" customHeight="1" x14ac:dyDescent="0.25">
      <c r="A3" s="62" t="s">
        <v>44</v>
      </c>
      <c r="B3" s="63"/>
      <c r="C3" s="63"/>
      <c r="D3" s="63"/>
      <c r="E3" s="63"/>
      <c r="F3" s="63"/>
      <c r="G3" s="63"/>
      <c r="H3" s="63"/>
      <c r="I3" s="63"/>
      <c r="J3" s="63"/>
      <c r="K3" s="63"/>
      <c r="L3" s="63"/>
      <c r="M3" s="63"/>
    </row>
    <row r="4" spans="1:13" ht="16.649999999999999" customHeight="1" x14ac:dyDescent="0.25"/>
    <row r="5" spans="1:13" ht="16.649999999999999" customHeight="1" x14ac:dyDescent="0.25">
      <c r="E5" s="64" t="s">
        <v>45</v>
      </c>
      <c r="F5" s="63"/>
      <c r="G5" s="63"/>
      <c r="H5" s="63"/>
      <c r="I5" s="63"/>
      <c r="K5" s="64" t="s">
        <v>4</v>
      </c>
      <c r="L5" s="63"/>
      <c r="M5" s="63"/>
    </row>
    <row r="6" spans="1:13" ht="16.649999999999999" customHeight="1" x14ac:dyDescent="0.25">
      <c r="E6" s="47">
        <v>43830</v>
      </c>
      <c r="F6" s="48"/>
      <c r="G6" s="47">
        <v>43738</v>
      </c>
      <c r="H6" s="48"/>
      <c r="I6" s="47">
        <v>43465</v>
      </c>
      <c r="K6" s="47">
        <v>43830</v>
      </c>
      <c r="L6" s="48"/>
      <c r="M6" s="47">
        <v>43465</v>
      </c>
    </row>
    <row r="7" spans="1:13" ht="16.649999999999999" customHeight="1" x14ac:dyDescent="0.25">
      <c r="E7" s="43">
        <v>43830</v>
      </c>
      <c r="G7" s="43">
        <v>43738</v>
      </c>
      <c r="I7" s="43">
        <v>43465</v>
      </c>
      <c r="K7" s="43">
        <v>43830</v>
      </c>
      <c r="M7" s="43">
        <v>43465</v>
      </c>
    </row>
    <row r="8" spans="1:13" ht="16.649999999999999" customHeight="1" x14ac:dyDescent="0.25">
      <c r="E8" s="83" t="s">
        <v>2</v>
      </c>
      <c r="G8" s="83" t="s">
        <v>2</v>
      </c>
      <c r="I8" s="83" t="s">
        <v>2</v>
      </c>
      <c r="K8" s="83" t="s">
        <v>2</v>
      </c>
      <c r="M8" s="83"/>
    </row>
    <row r="9" spans="1:13" ht="16.649999999999999" customHeight="1" x14ac:dyDescent="0.25">
      <c r="A9" s="65" t="s">
        <v>46</v>
      </c>
      <c r="B9" s="63"/>
      <c r="C9" s="63"/>
      <c r="D9" s="63"/>
      <c r="E9" s="42"/>
      <c r="G9" s="42"/>
      <c r="I9" s="42"/>
      <c r="K9" s="42"/>
      <c r="M9" s="42"/>
    </row>
    <row r="10" spans="1:13" ht="16.649999999999999" customHeight="1" x14ac:dyDescent="0.25">
      <c r="B10" s="65" t="s">
        <v>47</v>
      </c>
      <c r="C10" s="63"/>
      <c r="D10" s="63"/>
      <c r="E10" s="6">
        <v>211</v>
      </c>
      <c r="F10" s="54"/>
      <c r="G10" s="6">
        <v>209</v>
      </c>
      <c r="H10" s="54"/>
      <c r="I10" s="6">
        <v>228</v>
      </c>
      <c r="J10" s="54"/>
      <c r="K10" s="6">
        <v>816</v>
      </c>
      <c r="L10" s="5"/>
      <c r="M10" s="6">
        <v>849</v>
      </c>
    </row>
    <row r="11" spans="1:13" ht="16.649999999999999" customHeight="1" x14ac:dyDescent="0.25">
      <c r="B11" s="66" t="s">
        <v>7</v>
      </c>
      <c r="C11" s="63"/>
      <c r="D11" s="63"/>
      <c r="E11" s="54"/>
      <c r="F11" s="54"/>
      <c r="G11" s="54"/>
      <c r="H11" s="54"/>
      <c r="I11" s="54"/>
      <c r="J11" s="54"/>
      <c r="K11" s="8"/>
      <c r="L11" s="54"/>
      <c r="M11" s="54"/>
    </row>
    <row r="12" spans="1:13" ht="16.649999999999999" customHeight="1" x14ac:dyDescent="0.25">
      <c r="D12" s="56" t="s">
        <v>8</v>
      </c>
      <c r="E12" s="7">
        <v>-124</v>
      </c>
      <c r="F12" s="54"/>
      <c r="G12" s="7">
        <v>-121</v>
      </c>
      <c r="H12" s="54"/>
      <c r="I12" s="7">
        <v>-136</v>
      </c>
      <c r="J12" s="54"/>
      <c r="K12" s="7">
        <v>-477</v>
      </c>
      <c r="L12" s="8"/>
      <c r="M12" s="7">
        <v>-506</v>
      </c>
    </row>
    <row r="13" spans="1:13" ht="16.649999999999999" customHeight="1" x14ac:dyDescent="0.25">
      <c r="D13" s="56" t="s">
        <v>9</v>
      </c>
      <c r="E13" s="15">
        <v>-14</v>
      </c>
      <c r="F13" s="54"/>
      <c r="G13" s="15">
        <v>-13</v>
      </c>
      <c r="H13" s="54"/>
      <c r="I13" s="15">
        <v>-10</v>
      </c>
      <c r="J13" s="54"/>
      <c r="K13" s="15">
        <v>-47</v>
      </c>
      <c r="L13" s="8"/>
      <c r="M13" s="15">
        <v>-44</v>
      </c>
    </row>
    <row r="14" spans="1:13" ht="16.649999999999999" customHeight="1" x14ac:dyDescent="0.25">
      <c r="C14" s="65" t="s">
        <v>48</v>
      </c>
      <c r="D14" s="63"/>
      <c r="E14" s="7">
        <f>SUM(E10:E13)</f>
        <v>73</v>
      </c>
      <c r="F14" s="54"/>
      <c r="G14" s="7">
        <f>SUM(G10:G13)</f>
        <v>75</v>
      </c>
      <c r="H14" s="54"/>
      <c r="I14" s="7">
        <f>SUM(I10:I13)</f>
        <v>82</v>
      </c>
      <c r="J14" s="54"/>
      <c r="K14" s="7">
        <f>SUM(K10:K13)</f>
        <v>292</v>
      </c>
      <c r="L14" s="8"/>
      <c r="M14" s="7">
        <f>SUM(M10:M13)</f>
        <v>299</v>
      </c>
    </row>
    <row r="15" spans="1:13" ht="7.5" customHeight="1" x14ac:dyDescent="0.25"/>
    <row r="16" spans="1:13" ht="16.649999999999999" customHeight="1" x14ac:dyDescent="0.25">
      <c r="B16" s="65" t="s">
        <v>49</v>
      </c>
      <c r="C16" s="63"/>
      <c r="D16" s="63"/>
      <c r="E16" s="7">
        <v>345</v>
      </c>
      <c r="F16" s="54"/>
      <c r="G16" s="7">
        <v>392</v>
      </c>
      <c r="H16" s="54"/>
      <c r="I16" s="7">
        <v>419</v>
      </c>
      <c r="J16" s="54"/>
      <c r="K16" s="7">
        <v>1462</v>
      </c>
      <c r="L16" s="8"/>
      <c r="M16" s="7">
        <v>1476</v>
      </c>
    </row>
    <row r="17" spans="1:13" ht="16.649999999999999" customHeight="1" x14ac:dyDescent="0.25">
      <c r="B17" s="66" t="s">
        <v>7</v>
      </c>
      <c r="C17" s="63"/>
      <c r="D17" s="63"/>
      <c r="E17" s="54"/>
      <c r="F17" s="54"/>
      <c r="G17" s="54"/>
      <c r="H17" s="54"/>
      <c r="I17" s="54"/>
      <c r="J17" s="54"/>
      <c r="K17" s="54"/>
      <c r="L17" s="54"/>
      <c r="M17" s="54"/>
    </row>
    <row r="18" spans="1:13" ht="16.649999999999999" customHeight="1" x14ac:dyDescent="0.25">
      <c r="D18" s="56" t="s">
        <v>8</v>
      </c>
      <c r="E18" s="7">
        <v>-191</v>
      </c>
      <c r="F18" s="54"/>
      <c r="G18" s="7">
        <v>-227</v>
      </c>
      <c r="H18" s="54"/>
      <c r="I18" s="7">
        <v>-259</v>
      </c>
      <c r="J18" s="54"/>
      <c r="K18" s="7">
        <v>-847</v>
      </c>
      <c r="L18" s="8"/>
      <c r="M18" s="7">
        <v>-830</v>
      </c>
    </row>
    <row r="19" spans="1:13" ht="16.649999999999999" customHeight="1" x14ac:dyDescent="0.25">
      <c r="D19" s="56" t="s">
        <v>9</v>
      </c>
      <c r="E19" s="15">
        <v>-89</v>
      </c>
      <c r="F19" s="54"/>
      <c r="G19" s="15">
        <v>-102</v>
      </c>
      <c r="H19" s="54"/>
      <c r="I19" s="15">
        <v>-84</v>
      </c>
      <c r="J19" s="54"/>
      <c r="K19" s="15">
        <v>-352</v>
      </c>
      <c r="L19" s="8"/>
      <c r="M19" s="15">
        <v>-361</v>
      </c>
    </row>
    <row r="20" spans="1:13" ht="16.649999999999999" customHeight="1" x14ac:dyDescent="0.25">
      <c r="C20" s="65" t="s">
        <v>50</v>
      </c>
      <c r="D20" s="63"/>
      <c r="E20" s="7">
        <f>SUM(E16:E19)</f>
        <v>65</v>
      </c>
      <c r="F20" s="54"/>
      <c r="G20" s="7">
        <f>SUM(G16:G19)</f>
        <v>63</v>
      </c>
      <c r="H20" s="54"/>
      <c r="I20" s="7">
        <f>SUM(I16:I19)</f>
        <v>76</v>
      </c>
      <c r="J20" s="54"/>
      <c r="K20" s="7">
        <f>SUM(K16:K19)</f>
        <v>263</v>
      </c>
      <c r="L20" s="8"/>
      <c r="M20" s="7">
        <f>SUM(M16:M19)</f>
        <v>285</v>
      </c>
    </row>
    <row r="21" spans="1:13" ht="16.649999999999999" customHeight="1" x14ac:dyDescent="0.25">
      <c r="B21" s="65" t="s">
        <v>51</v>
      </c>
      <c r="C21" s="63"/>
      <c r="D21" s="63"/>
      <c r="E21" s="7">
        <v>16</v>
      </c>
      <c r="F21" s="54"/>
      <c r="G21" s="7">
        <v>17</v>
      </c>
      <c r="H21" s="54"/>
      <c r="I21" s="7">
        <v>21</v>
      </c>
      <c r="J21" s="54"/>
      <c r="K21" s="7">
        <v>70</v>
      </c>
      <c r="L21" s="8"/>
      <c r="M21" s="7">
        <v>92</v>
      </c>
    </row>
    <row r="22" spans="1:13" ht="16.649999999999999" customHeight="1" x14ac:dyDescent="0.25">
      <c r="B22" s="66" t="s">
        <v>7</v>
      </c>
      <c r="C22" s="63"/>
      <c r="D22" s="63"/>
      <c r="E22" s="54"/>
      <c r="F22" s="54"/>
      <c r="G22" s="54"/>
      <c r="H22" s="54"/>
      <c r="I22" s="54"/>
      <c r="J22" s="54"/>
      <c r="K22" s="8"/>
      <c r="L22" s="54"/>
      <c r="M22" s="54"/>
    </row>
    <row r="23" spans="1:13" ht="16.649999999999999" customHeight="1" x14ac:dyDescent="0.25">
      <c r="D23" s="56" t="s">
        <v>8</v>
      </c>
      <c r="E23" s="7">
        <v>0</v>
      </c>
      <c r="F23" s="54"/>
      <c r="G23" s="7">
        <v>-1</v>
      </c>
      <c r="H23" s="54"/>
      <c r="I23" s="7">
        <v>-1</v>
      </c>
      <c r="J23" s="54"/>
      <c r="K23" s="7">
        <v>-3</v>
      </c>
      <c r="L23" s="8"/>
      <c r="M23" s="7">
        <v>-8</v>
      </c>
    </row>
    <row r="24" spans="1:13" ht="16.649999999999999" customHeight="1" x14ac:dyDescent="0.25">
      <c r="D24" s="56" t="s">
        <v>9</v>
      </c>
      <c r="E24" s="15">
        <v>-1</v>
      </c>
      <c r="F24" s="54"/>
      <c r="G24" s="15">
        <v>0</v>
      </c>
      <c r="H24" s="54"/>
      <c r="I24" s="15">
        <v>-1</v>
      </c>
      <c r="J24" s="54"/>
      <c r="K24" s="15">
        <v>-1</v>
      </c>
      <c r="L24" s="8"/>
      <c r="M24" s="15">
        <v>-2</v>
      </c>
    </row>
    <row r="25" spans="1:13" ht="16.649999999999999" customHeight="1" x14ac:dyDescent="0.25">
      <c r="C25" s="65" t="s">
        <v>52</v>
      </c>
      <c r="D25" s="63"/>
      <c r="E25" s="7">
        <f>SUM(E21:E24)</f>
        <v>15</v>
      </c>
      <c r="F25" s="54"/>
      <c r="G25" s="7">
        <f>SUM(G21:G24)</f>
        <v>16</v>
      </c>
      <c r="H25" s="54"/>
      <c r="I25" s="7">
        <f>SUM(I21:I24)</f>
        <v>19</v>
      </c>
      <c r="J25" s="54"/>
      <c r="K25" s="7">
        <f>SUM(K21:K24)</f>
        <v>66</v>
      </c>
      <c r="L25" s="8"/>
      <c r="M25" s="7">
        <f>SUM(M21:M24)</f>
        <v>82</v>
      </c>
    </row>
    <row r="26" spans="1:13" ht="16.649999999999999" customHeight="1" x14ac:dyDescent="0.25">
      <c r="B26" s="65" t="s">
        <v>53</v>
      </c>
      <c r="C26" s="63"/>
      <c r="D26" s="63"/>
      <c r="E26" s="15">
        <v>72</v>
      </c>
      <c r="F26" s="54"/>
      <c r="G26" s="15">
        <v>72</v>
      </c>
      <c r="H26" s="54"/>
      <c r="I26" s="15">
        <v>72</v>
      </c>
      <c r="J26" s="54"/>
      <c r="K26" s="15">
        <v>291</v>
      </c>
      <c r="L26" s="8"/>
      <c r="M26" s="15">
        <v>292</v>
      </c>
    </row>
    <row r="27" spans="1:13" ht="16.649999999999999" customHeight="1" x14ac:dyDescent="0.25">
      <c r="C27" s="65" t="s">
        <v>54</v>
      </c>
      <c r="D27" s="63"/>
      <c r="E27" s="15">
        <f>E26+E25+E20+E14</f>
        <v>225</v>
      </c>
      <c r="F27" s="54"/>
      <c r="G27" s="15">
        <f>G26+G25+G20+G14</f>
        <v>226</v>
      </c>
      <c r="H27" s="54"/>
      <c r="I27" s="15">
        <f>I26+I25+I20+I14</f>
        <v>249</v>
      </c>
      <c r="J27" s="54"/>
      <c r="K27" s="15">
        <f>K26+K25+K20+K14</f>
        <v>912</v>
      </c>
      <c r="L27" s="8"/>
      <c r="M27" s="15">
        <f>M26+M25+M20+M14</f>
        <v>958</v>
      </c>
    </row>
    <row r="28" spans="1:13" ht="16.649999999999999" customHeight="1" x14ac:dyDescent="0.25">
      <c r="A28" s="65" t="s">
        <v>55</v>
      </c>
      <c r="B28" s="63"/>
      <c r="C28" s="63"/>
      <c r="D28" s="63"/>
      <c r="E28" s="54"/>
      <c r="F28" s="54"/>
      <c r="G28" s="54"/>
      <c r="H28" s="54"/>
      <c r="I28" s="54"/>
      <c r="J28" s="54"/>
      <c r="K28" s="8"/>
      <c r="L28" s="54"/>
      <c r="M28" s="54"/>
    </row>
    <row r="29" spans="1:13" s="84" customFormat="1" ht="16.649999999999999" customHeight="1" x14ac:dyDescent="0.25">
      <c r="B29" s="85" t="s">
        <v>57</v>
      </c>
      <c r="C29" s="86"/>
      <c r="D29" s="86"/>
      <c r="E29" s="17">
        <v>77</v>
      </c>
      <c r="F29" s="18"/>
      <c r="G29" s="17">
        <v>74</v>
      </c>
      <c r="H29" s="18"/>
      <c r="I29" s="17">
        <v>74</v>
      </c>
      <c r="J29" s="18"/>
      <c r="K29" s="17">
        <v>296</v>
      </c>
      <c r="L29" s="19"/>
      <c r="M29" s="17">
        <v>290</v>
      </c>
    </row>
    <row r="30" spans="1:13" ht="16.649999999999999" customHeight="1" x14ac:dyDescent="0.25">
      <c r="B30" s="65" t="s">
        <v>56</v>
      </c>
      <c r="C30" s="63"/>
      <c r="D30" s="63"/>
      <c r="E30" s="15">
        <v>52</v>
      </c>
      <c r="F30" s="54"/>
      <c r="G30" s="15">
        <v>50</v>
      </c>
      <c r="H30" s="54"/>
      <c r="I30" s="15">
        <v>49</v>
      </c>
      <c r="J30" s="54"/>
      <c r="K30" s="15">
        <v>200</v>
      </c>
      <c r="L30" s="8"/>
      <c r="M30" s="15">
        <v>197</v>
      </c>
    </row>
    <row r="31" spans="1:13" ht="16.649999999999999" customHeight="1" x14ac:dyDescent="0.25">
      <c r="C31" s="65" t="s">
        <v>58</v>
      </c>
      <c r="D31" s="63"/>
      <c r="E31" s="15">
        <f>SUM(E29:E30)</f>
        <v>129</v>
      </c>
      <c r="F31" s="54"/>
      <c r="G31" s="15">
        <f>SUM(G29:G30)</f>
        <v>124</v>
      </c>
      <c r="H31" s="54"/>
      <c r="I31" s="15">
        <f>SUM(I29:I30)</f>
        <v>123</v>
      </c>
      <c r="J31" s="54"/>
      <c r="K31" s="15">
        <f>SUM(K29:K30)</f>
        <v>496</v>
      </c>
      <c r="L31" s="8"/>
      <c r="M31" s="15">
        <f>SUM(M29:M30)</f>
        <v>487</v>
      </c>
    </row>
    <row r="32" spans="1:13" ht="16.649999999999999" customHeight="1" x14ac:dyDescent="0.25">
      <c r="A32" s="65" t="s">
        <v>59</v>
      </c>
      <c r="B32" s="63"/>
      <c r="C32" s="63"/>
      <c r="D32" s="63"/>
      <c r="E32" s="54"/>
      <c r="F32" s="54"/>
      <c r="G32" s="54"/>
      <c r="H32" s="54"/>
      <c r="I32" s="54"/>
      <c r="J32" s="54"/>
      <c r="K32" s="54"/>
      <c r="L32" s="54"/>
      <c r="M32" s="54"/>
    </row>
    <row r="33" spans="1:13" ht="16.649999999999999" customHeight="1" x14ac:dyDescent="0.25">
      <c r="B33" s="65" t="s">
        <v>60</v>
      </c>
      <c r="C33" s="63"/>
      <c r="D33" s="63"/>
      <c r="E33" s="7">
        <v>96</v>
      </c>
      <c r="F33" s="54"/>
      <c r="G33" s="7">
        <v>102</v>
      </c>
      <c r="H33" s="54"/>
      <c r="I33" s="7">
        <v>97</v>
      </c>
      <c r="J33" s="54"/>
      <c r="K33" s="7">
        <v>398</v>
      </c>
      <c r="L33" s="8"/>
      <c r="M33" s="7">
        <v>390</v>
      </c>
    </row>
    <row r="34" spans="1:13" ht="16.649999999999999" customHeight="1" x14ac:dyDescent="0.25">
      <c r="B34" s="65" t="s">
        <v>61</v>
      </c>
      <c r="C34" s="63"/>
      <c r="D34" s="63"/>
      <c r="E34" s="7">
        <v>57</v>
      </c>
      <c r="F34" s="54"/>
      <c r="G34" s="7">
        <v>56</v>
      </c>
      <c r="H34" s="54"/>
      <c r="I34" s="7">
        <v>54</v>
      </c>
      <c r="J34" s="54"/>
      <c r="K34" s="7">
        <v>223</v>
      </c>
      <c r="L34" s="8"/>
      <c r="M34" s="7">
        <v>206</v>
      </c>
    </row>
    <row r="35" spans="1:13" ht="16.649999999999999" customHeight="1" x14ac:dyDescent="0.25">
      <c r="B35" s="65" t="s">
        <v>62</v>
      </c>
      <c r="C35" s="63"/>
      <c r="D35" s="63"/>
      <c r="E35" s="15">
        <v>41</v>
      </c>
      <c r="F35" s="54"/>
      <c r="G35" s="15">
        <v>40</v>
      </c>
      <c r="H35" s="54"/>
      <c r="I35" s="15">
        <v>36</v>
      </c>
      <c r="J35" s="54"/>
      <c r="K35" s="15">
        <v>158</v>
      </c>
      <c r="L35" s="8"/>
      <c r="M35" s="15">
        <v>118</v>
      </c>
    </row>
    <row r="36" spans="1:13" ht="16.649999999999999" customHeight="1" x14ac:dyDescent="0.25">
      <c r="C36" s="65" t="s">
        <v>63</v>
      </c>
      <c r="D36" s="63"/>
      <c r="E36" s="15">
        <f>SUM(E33:E35)</f>
        <v>194</v>
      </c>
      <c r="F36" s="54"/>
      <c r="G36" s="15">
        <f>SUM(G33:G35)</f>
        <v>198</v>
      </c>
      <c r="H36" s="54"/>
      <c r="I36" s="15">
        <f>SUM(I33:I35)</f>
        <v>187</v>
      </c>
      <c r="J36" s="54"/>
      <c r="K36" s="15">
        <f>SUM(K33:K35)</f>
        <v>779</v>
      </c>
      <c r="L36" s="8"/>
      <c r="M36" s="15">
        <f>SUM(M33:M35)</f>
        <v>714</v>
      </c>
    </row>
    <row r="37" spans="1:13" ht="16.649999999999999" customHeight="1" x14ac:dyDescent="0.25">
      <c r="A37" s="65" t="s">
        <v>64</v>
      </c>
      <c r="B37" s="63"/>
      <c r="C37" s="63"/>
      <c r="D37" s="63"/>
      <c r="E37" s="7">
        <v>98</v>
      </c>
      <c r="F37" s="54"/>
      <c r="G37" s="7">
        <v>84</v>
      </c>
      <c r="H37" s="54"/>
      <c r="I37" s="7">
        <v>76</v>
      </c>
      <c r="J37" s="54"/>
      <c r="K37" s="7">
        <v>338</v>
      </c>
      <c r="L37" s="8"/>
      <c r="M37" s="7">
        <v>270</v>
      </c>
    </row>
    <row r="38" spans="1:13" ht="16.649999999999999" customHeight="1" x14ac:dyDescent="0.25">
      <c r="A38" s="65" t="s">
        <v>65</v>
      </c>
      <c r="B38" s="63"/>
      <c r="C38" s="63"/>
      <c r="D38" s="63"/>
      <c r="E38" s="15">
        <v>0</v>
      </c>
      <c r="F38" s="54"/>
      <c r="G38" s="15">
        <v>0</v>
      </c>
      <c r="H38" s="54"/>
      <c r="I38" s="15">
        <v>10</v>
      </c>
      <c r="J38" s="54"/>
      <c r="K38" s="15">
        <v>10</v>
      </c>
      <c r="L38" s="8"/>
      <c r="M38" s="15">
        <v>97</v>
      </c>
    </row>
    <row r="39" spans="1:13" ht="16.649999999999999" customHeight="1" thickBot="1" x14ac:dyDescent="0.3">
      <c r="A39" s="65" t="s">
        <v>184</v>
      </c>
      <c r="B39" s="63"/>
      <c r="C39" s="63"/>
      <c r="D39" s="63"/>
      <c r="E39" s="4">
        <f>E37+E36+E31+E27+E38</f>
        <v>646</v>
      </c>
      <c r="F39" s="54"/>
      <c r="G39" s="27">
        <f>G37+G36+G31+G27+G38</f>
        <v>632</v>
      </c>
      <c r="H39" s="54"/>
      <c r="I39" s="27">
        <f>I37+I36+I31+I27+I38</f>
        <v>645</v>
      </c>
      <c r="J39" s="54"/>
      <c r="K39" s="4">
        <f>K37+K36+K31+K27+K38</f>
        <v>2535</v>
      </c>
      <c r="L39" s="5"/>
      <c r="M39" s="27">
        <f>M37+M36+M31+M27+M38</f>
        <v>2526</v>
      </c>
    </row>
    <row r="40" spans="1:13" ht="16.649999999999999" customHeight="1" thickTop="1" x14ac:dyDescent="0.25">
      <c r="E40" s="50"/>
      <c r="G40" s="50"/>
      <c r="I40" s="50"/>
      <c r="K40" s="50"/>
      <c r="M40" s="50"/>
    </row>
    <row r="41" spans="1:13" ht="16.649999999999999" customHeight="1" x14ac:dyDescent="0.25"/>
    <row r="42" spans="1:13" ht="16.649999999999999" customHeight="1" x14ac:dyDescent="0.25"/>
    <row r="43" spans="1:13" ht="16.649999999999999" customHeight="1" x14ac:dyDescent="0.25"/>
    <row r="44" spans="1:13" ht="16.649999999999999" customHeight="1" x14ac:dyDescent="0.25"/>
    <row r="45" spans="1:13" ht="16.649999999999999" customHeight="1" x14ac:dyDescent="0.25"/>
    <row r="46" spans="1:13" ht="16.649999999999999" customHeight="1" x14ac:dyDescent="0.25"/>
    <row r="47" spans="1:13" ht="16.649999999999999" customHeight="1" x14ac:dyDescent="0.25"/>
    <row r="48" spans="1:13"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sheetData>
  <mergeCells count="29">
    <mergeCell ref="C36:D36"/>
    <mergeCell ref="A37:D37"/>
    <mergeCell ref="A39:D39"/>
    <mergeCell ref="A38:D38"/>
    <mergeCell ref="C31:D31"/>
    <mergeCell ref="A32:D32"/>
    <mergeCell ref="B33:D33"/>
    <mergeCell ref="B34:D34"/>
    <mergeCell ref="B35:D35"/>
    <mergeCell ref="B26:D26"/>
    <mergeCell ref="A28:D28"/>
    <mergeCell ref="B30:D30"/>
    <mergeCell ref="C27:D27"/>
    <mergeCell ref="B29:D29"/>
    <mergeCell ref="C20:D20"/>
    <mergeCell ref="B17:D17"/>
    <mergeCell ref="B22:D22"/>
    <mergeCell ref="B21:D21"/>
    <mergeCell ref="C25:D25"/>
    <mergeCell ref="B11:D11"/>
    <mergeCell ref="B10:D10"/>
    <mergeCell ref="A9:D9"/>
    <mergeCell ref="C14:D14"/>
    <mergeCell ref="B16:D16"/>
    <mergeCell ref="E5:I5"/>
    <mergeCell ref="A3:M3"/>
    <mergeCell ref="A1:M1"/>
    <mergeCell ref="A2:M2"/>
    <mergeCell ref="K5:M5"/>
  </mergeCells>
  <pageMargins left="0.75" right="0.75" top="1" bottom="1" header="0.5" footer="0.5"/>
  <pageSetup scale="50"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1"/>
  <sheetViews>
    <sheetView zoomScaleNormal="100" workbookViewId="0">
      <selection activeCell="B26" sqref="B26"/>
    </sheetView>
  </sheetViews>
  <sheetFormatPr defaultColWidth="13.33203125" defaultRowHeight="13.2" x14ac:dyDescent="0.25"/>
  <cols>
    <col min="1" max="1" width="6.5546875" style="55" customWidth="1"/>
    <col min="2" max="2" width="44.5546875" style="55" customWidth="1"/>
    <col min="3" max="3" width="20.109375" style="55" customWidth="1"/>
    <col min="4" max="4" width="18" style="55" customWidth="1"/>
    <col min="5" max="5" width="1.88671875" style="55" customWidth="1"/>
    <col min="6" max="6" width="18" style="55" customWidth="1"/>
    <col min="7" max="23" width="20.109375" style="55" customWidth="1"/>
    <col min="24" max="16384" width="13.33203125" style="55"/>
  </cols>
  <sheetData>
    <row r="1" spans="1:6" ht="16.649999999999999" customHeight="1" x14ac:dyDescent="0.25">
      <c r="A1" s="62" t="s">
        <v>0</v>
      </c>
      <c r="B1" s="63"/>
      <c r="C1" s="63"/>
      <c r="D1" s="63"/>
      <c r="E1" s="63"/>
      <c r="F1" s="63"/>
    </row>
    <row r="2" spans="1:6" ht="16.649999999999999" customHeight="1" x14ac:dyDescent="0.25">
      <c r="A2" s="62" t="s">
        <v>66</v>
      </c>
      <c r="B2" s="63"/>
      <c r="C2" s="63"/>
      <c r="D2" s="63"/>
      <c r="E2" s="63"/>
      <c r="F2" s="63"/>
    </row>
    <row r="3" spans="1:6" ht="16.649999999999999" customHeight="1" x14ac:dyDescent="0.25">
      <c r="A3" s="62" t="s">
        <v>44</v>
      </c>
      <c r="B3" s="63"/>
      <c r="C3" s="63"/>
      <c r="D3" s="63"/>
      <c r="E3" s="63"/>
      <c r="F3" s="63"/>
    </row>
    <row r="4" spans="1:6" ht="16.649999999999999" customHeight="1" x14ac:dyDescent="0.25"/>
    <row r="5" spans="1:6" ht="16.649999999999999" customHeight="1" x14ac:dyDescent="0.25">
      <c r="D5" s="82">
        <v>43830</v>
      </c>
      <c r="F5" s="82">
        <v>43465</v>
      </c>
    </row>
    <row r="6" spans="1:6" ht="16.649999999999999" customHeight="1" x14ac:dyDescent="0.25">
      <c r="D6" s="41">
        <v>43830</v>
      </c>
      <c r="F6" s="41">
        <v>43465</v>
      </c>
    </row>
    <row r="7" spans="1:6" ht="16.649999999999999" customHeight="1" x14ac:dyDescent="0.25">
      <c r="A7" s="65" t="s">
        <v>67</v>
      </c>
      <c r="B7" s="63"/>
      <c r="D7" s="49" t="s">
        <v>2</v>
      </c>
      <c r="F7" s="49"/>
    </row>
    <row r="8" spans="1:6" ht="16.649999999999999" customHeight="1" x14ac:dyDescent="0.25">
      <c r="A8" s="66" t="s">
        <v>68</v>
      </c>
      <c r="B8" s="63"/>
    </row>
    <row r="9" spans="1:6" ht="16.649999999999999" customHeight="1" x14ac:dyDescent="0.25">
      <c r="B9" s="56" t="s">
        <v>69</v>
      </c>
      <c r="D9" s="6">
        <v>332</v>
      </c>
      <c r="E9" s="54"/>
      <c r="F9" s="6">
        <v>545</v>
      </c>
    </row>
    <row r="10" spans="1:6" ht="16.649999999999999" customHeight="1" x14ac:dyDescent="0.25">
      <c r="B10" s="56" t="s">
        <v>70</v>
      </c>
      <c r="D10" s="7">
        <v>30</v>
      </c>
      <c r="E10" s="54"/>
      <c r="F10" s="7">
        <v>41</v>
      </c>
    </row>
    <row r="11" spans="1:6" ht="16.649999999999999" customHeight="1" x14ac:dyDescent="0.25">
      <c r="B11" s="56" t="s">
        <v>207</v>
      </c>
      <c r="D11" s="7">
        <v>291</v>
      </c>
      <c r="E11" s="54"/>
      <c r="F11" s="7">
        <v>268</v>
      </c>
    </row>
    <row r="12" spans="1:6" ht="16.649999999999999" customHeight="1" x14ac:dyDescent="0.25">
      <c r="B12" s="56" t="s">
        <v>71</v>
      </c>
      <c r="D12" s="7">
        <v>422</v>
      </c>
      <c r="E12" s="54"/>
      <c r="F12" s="7">
        <v>384</v>
      </c>
    </row>
    <row r="13" spans="1:6" ht="16.649999999999999" customHeight="1" x14ac:dyDescent="0.25">
      <c r="B13" s="56" t="s">
        <v>72</v>
      </c>
      <c r="D13" s="7">
        <v>2996</v>
      </c>
      <c r="E13" s="54"/>
      <c r="F13" s="7">
        <v>4742</v>
      </c>
    </row>
    <row r="14" spans="1:6" ht="16.649999999999999" customHeight="1" x14ac:dyDescent="0.25">
      <c r="B14" s="56" t="s">
        <v>73</v>
      </c>
      <c r="D14" s="15">
        <v>219</v>
      </c>
      <c r="E14" s="54"/>
      <c r="F14" s="15">
        <v>390</v>
      </c>
    </row>
    <row r="15" spans="1:6" ht="16.649999999999999" customHeight="1" x14ac:dyDescent="0.25">
      <c r="A15" s="66" t="s">
        <v>74</v>
      </c>
      <c r="B15" s="63"/>
      <c r="D15" s="7">
        <f>SUM(D9:D14)</f>
        <v>4290</v>
      </c>
      <c r="E15" s="54"/>
      <c r="F15" s="7">
        <f>SUM(F9:F14)</f>
        <v>6370</v>
      </c>
    </row>
    <row r="16" spans="1:6" ht="16.649999999999999" customHeight="1" x14ac:dyDescent="0.25">
      <c r="A16" s="66" t="s">
        <v>75</v>
      </c>
      <c r="B16" s="63"/>
      <c r="D16" s="7">
        <v>384</v>
      </c>
      <c r="E16" s="54"/>
      <c r="F16" s="7">
        <v>376</v>
      </c>
    </row>
    <row r="17" spans="1:6" ht="16.649999999999999" customHeight="1" x14ac:dyDescent="0.25">
      <c r="A17" s="66" t="s">
        <v>76</v>
      </c>
      <c r="B17" s="63"/>
      <c r="D17" s="7">
        <v>6366</v>
      </c>
      <c r="E17" s="54"/>
      <c r="F17" s="7">
        <v>6363</v>
      </c>
    </row>
    <row r="18" spans="1:6" ht="16.649999999999999" customHeight="1" x14ac:dyDescent="0.25">
      <c r="A18" s="66" t="s">
        <v>77</v>
      </c>
      <c r="B18" s="63"/>
      <c r="D18" s="7">
        <v>2249</v>
      </c>
      <c r="E18" s="54"/>
      <c r="F18" s="7">
        <v>2300</v>
      </c>
    </row>
    <row r="19" spans="1:6" ht="16.649999999999999" customHeight="1" x14ac:dyDescent="0.25">
      <c r="A19" s="66" t="s">
        <v>78</v>
      </c>
      <c r="B19" s="63"/>
      <c r="D19" s="17">
        <v>346</v>
      </c>
      <c r="E19" s="18"/>
      <c r="F19" s="17">
        <v>0</v>
      </c>
    </row>
    <row r="20" spans="1:6" ht="16.649999999999999" customHeight="1" x14ac:dyDescent="0.25">
      <c r="A20" s="66" t="s">
        <v>79</v>
      </c>
      <c r="B20" s="63"/>
      <c r="D20" s="17">
        <v>289</v>
      </c>
      <c r="E20" s="18"/>
      <c r="F20" s="17">
        <v>291</v>
      </c>
    </row>
    <row r="21" spans="1:6" ht="16.649999999999999" customHeight="1" thickBot="1" x14ac:dyDescent="0.3">
      <c r="A21" s="66" t="s">
        <v>80</v>
      </c>
      <c r="B21" s="63"/>
      <c r="D21" s="44">
        <f>SUM(D15:D20)</f>
        <v>13924</v>
      </c>
      <c r="E21" s="54"/>
      <c r="F21" s="44">
        <f>SUM(F15:F20)</f>
        <v>15700</v>
      </c>
    </row>
    <row r="22" spans="1:6" ht="16.649999999999999" customHeight="1" thickTop="1" x14ac:dyDescent="0.25">
      <c r="D22" s="50"/>
      <c r="F22" s="50"/>
    </row>
    <row r="23" spans="1:6" ht="16.649999999999999" customHeight="1" x14ac:dyDescent="0.25">
      <c r="A23" s="65" t="s">
        <v>81</v>
      </c>
      <c r="B23" s="63"/>
    </row>
    <row r="24" spans="1:6" ht="16.649999999999999" customHeight="1" x14ac:dyDescent="0.25">
      <c r="A24" s="66" t="s">
        <v>82</v>
      </c>
      <c r="B24" s="63"/>
    </row>
    <row r="25" spans="1:6" ht="16.649999999999999" customHeight="1" x14ac:dyDescent="0.25">
      <c r="B25" s="56" t="s">
        <v>83</v>
      </c>
      <c r="D25" s="6">
        <v>148</v>
      </c>
      <c r="E25" s="54"/>
      <c r="F25" s="6">
        <v>198</v>
      </c>
    </row>
    <row r="26" spans="1:6" ht="16.649999999999999" customHeight="1" x14ac:dyDescent="0.25">
      <c r="B26" s="56" t="s">
        <v>84</v>
      </c>
      <c r="D26" s="7">
        <v>132</v>
      </c>
      <c r="E26" s="54"/>
      <c r="F26" s="7">
        <v>109</v>
      </c>
    </row>
    <row r="27" spans="1:6" ht="16.649999999999999" customHeight="1" x14ac:dyDescent="0.25">
      <c r="B27" s="56" t="s">
        <v>85</v>
      </c>
      <c r="D27" s="7">
        <v>188</v>
      </c>
      <c r="E27" s="54"/>
      <c r="F27" s="7">
        <v>199</v>
      </c>
    </row>
    <row r="28" spans="1:6" ht="16.649999999999999" customHeight="1" x14ac:dyDescent="0.25">
      <c r="B28" s="56" t="s">
        <v>86</v>
      </c>
      <c r="D28" s="7">
        <v>211</v>
      </c>
      <c r="E28" s="54"/>
      <c r="F28" s="7">
        <v>194</v>
      </c>
    </row>
    <row r="29" spans="1:6" ht="16.649999999999999" customHeight="1" x14ac:dyDescent="0.25">
      <c r="B29" s="56" t="s">
        <v>87</v>
      </c>
      <c r="D29" s="28">
        <v>161</v>
      </c>
      <c r="E29" s="54"/>
      <c r="F29" s="7">
        <v>253</v>
      </c>
    </row>
    <row r="30" spans="1:6" ht="16.649999999999999" customHeight="1" x14ac:dyDescent="0.25">
      <c r="B30" s="56" t="s">
        <v>72</v>
      </c>
      <c r="D30" s="7">
        <v>2996</v>
      </c>
      <c r="E30" s="54"/>
      <c r="F30" s="7">
        <v>4742</v>
      </c>
    </row>
    <row r="31" spans="1:6" ht="16.649999999999999" customHeight="1" x14ac:dyDescent="0.25">
      <c r="B31" s="56" t="s">
        <v>88</v>
      </c>
      <c r="D31" s="7">
        <v>391</v>
      </c>
      <c r="E31" s="54"/>
      <c r="F31" s="7">
        <v>875</v>
      </c>
    </row>
    <row r="32" spans="1:6" ht="16.649999999999999" customHeight="1" x14ac:dyDescent="0.25">
      <c r="A32" s="66" t="s">
        <v>89</v>
      </c>
      <c r="B32" s="63"/>
      <c r="D32" s="14">
        <f>SUM(D25:D31)</f>
        <v>4227</v>
      </c>
      <c r="E32" s="54"/>
      <c r="F32" s="14">
        <f>SUM(F25:F31)</f>
        <v>6570</v>
      </c>
    </row>
    <row r="33" spans="1:6" ht="16.649999999999999" customHeight="1" x14ac:dyDescent="0.25">
      <c r="A33" s="66" t="s">
        <v>90</v>
      </c>
      <c r="B33" s="63"/>
      <c r="D33" s="7">
        <v>2996</v>
      </c>
      <c r="E33" s="54"/>
      <c r="F33" s="7">
        <v>2956</v>
      </c>
    </row>
    <row r="34" spans="1:6" ht="16.649999999999999" customHeight="1" x14ac:dyDescent="0.25">
      <c r="A34" s="66" t="s">
        <v>91</v>
      </c>
      <c r="B34" s="63"/>
      <c r="D34" s="7">
        <v>552</v>
      </c>
      <c r="E34" s="54"/>
      <c r="F34" s="7">
        <v>501</v>
      </c>
    </row>
    <row r="35" spans="1:6" ht="16.649999999999999" customHeight="1" x14ac:dyDescent="0.25">
      <c r="A35" s="66" t="s">
        <v>92</v>
      </c>
      <c r="B35" s="63"/>
      <c r="D35" s="7">
        <v>331</v>
      </c>
      <c r="E35" s="54"/>
      <c r="F35" s="7">
        <v>0</v>
      </c>
    </row>
    <row r="36" spans="1:6" ht="16.649999999999999" customHeight="1" x14ac:dyDescent="0.25">
      <c r="A36" s="66" t="s">
        <v>93</v>
      </c>
      <c r="B36" s="63"/>
      <c r="D36" s="7">
        <v>179</v>
      </c>
      <c r="E36" s="54"/>
      <c r="F36" s="7">
        <v>224</v>
      </c>
    </row>
    <row r="37" spans="1:6" ht="16.649999999999999" customHeight="1" x14ac:dyDescent="0.25">
      <c r="A37" s="66" t="s">
        <v>94</v>
      </c>
      <c r="B37" s="63"/>
      <c r="D37" s="16">
        <f>SUM(D32:D36)</f>
        <v>8285</v>
      </c>
      <c r="E37" s="54"/>
      <c r="F37" s="16">
        <f>SUM(F32:F36)</f>
        <v>10251</v>
      </c>
    </row>
    <row r="38" spans="1:6" ht="16.649999999999999" customHeight="1" x14ac:dyDescent="0.25">
      <c r="A38" s="63"/>
      <c r="B38" s="63"/>
      <c r="D38" s="48"/>
      <c r="F38" s="48"/>
    </row>
    <row r="39" spans="1:6" ht="16.649999999999999" customHeight="1" x14ac:dyDescent="0.25">
      <c r="A39" s="65" t="s">
        <v>95</v>
      </c>
      <c r="B39" s="63"/>
    </row>
    <row r="40" spans="1:6" ht="16.649999999999999" customHeight="1" x14ac:dyDescent="0.25">
      <c r="A40" s="65" t="s">
        <v>96</v>
      </c>
      <c r="B40" s="63"/>
    </row>
    <row r="41" spans="1:6" ht="16.649999999999999" customHeight="1" x14ac:dyDescent="0.25">
      <c r="A41" s="66" t="s">
        <v>97</v>
      </c>
      <c r="B41" s="63"/>
    </row>
    <row r="42" spans="1:6" ht="16.649999999999999" customHeight="1" x14ac:dyDescent="0.25">
      <c r="B42" s="56" t="s">
        <v>98</v>
      </c>
      <c r="D42" s="7">
        <v>2</v>
      </c>
      <c r="E42" s="54"/>
      <c r="F42" s="7">
        <v>2</v>
      </c>
    </row>
    <row r="43" spans="1:6" ht="16.649999999999999" customHeight="1" x14ac:dyDescent="0.25">
      <c r="B43" s="56" t="s">
        <v>99</v>
      </c>
      <c r="D43" s="7">
        <v>2632</v>
      </c>
      <c r="E43" s="54"/>
      <c r="F43" s="7">
        <v>2716</v>
      </c>
    </row>
    <row r="44" spans="1:6" ht="16.649999999999999" customHeight="1" x14ac:dyDescent="0.25">
      <c r="B44" s="56" t="s">
        <v>100</v>
      </c>
      <c r="D44" s="7">
        <v>-336</v>
      </c>
      <c r="E44" s="54"/>
      <c r="F44" s="7">
        <v>-297</v>
      </c>
    </row>
    <row r="45" spans="1:6" ht="16.649999999999999" customHeight="1" x14ac:dyDescent="0.25">
      <c r="B45" s="56" t="s">
        <v>101</v>
      </c>
      <c r="D45" s="7">
        <v>-1686</v>
      </c>
      <c r="E45" s="54"/>
      <c r="F45" s="7">
        <v>-1530</v>
      </c>
    </row>
    <row r="46" spans="1:6" ht="16.649999999999999" customHeight="1" x14ac:dyDescent="0.25">
      <c r="B46" s="56" t="s">
        <v>102</v>
      </c>
      <c r="D46" s="15">
        <v>5027</v>
      </c>
      <c r="E46" s="54"/>
      <c r="F46" s="15">
        <v>4558</v>
      </c>
    </row>
    <row r="47" spans="1:6" ht="16.649999999999999" customHeight="1" x14ac:dyDescent="0.25">
      <c r="A47" s="66" t="s">
        <v>103</v>
      </c>
      <c r="B47" s="63"/>
      <c r="D47" s="7">
        <f>SUM(D42:D46)</f>
        <v>5639</v>
      </c>
      <c r="E47" s="54"/>
      <c r="F47" s="7">
        <f>SUM(F42:F46)</f>
        <v>5449</v>
      </c>
    </row>
    <row r="48" spans="1:6" ht="16.649999999999999" customHeight="1" thickBot="1" x14ac:dyDescent="0.3">
      <c r="A48" s="66" t="s">
        <v>104</v>
      </c>
      <c r="B48" s="63"/>
      <c r="D48" s="27">
        <f>D47+D37</f>
        <v>13924</v>
      </c>
      <c r="E48" s="54"/>
      <c r="F48" s="27">
        <f>F47+F37</f>
        <v>15700</v>
      </c>
    </row>
    <row r="49" spans="4:6" ht="16.649999999999999" customHeight="1" thickTop="1" x14ac:dyDescent="0.25">
      <c r="D49" s="50"/>
      <c r="F49" s="50"/>
    </row>
    <row r="50" spans="4:6" ht="16.649999999999999" customHeight="1" x14ac:dyDescent="0.25"/>
    <row r="51" spans="4:6" ht="16.649999999999999" customHeight="1" x14ac:dyDescent="0.25"/>
    <row r="52" spans="4:6" ht="16.649999999999999" customHeight="1" x14ac:dyDescent="0.25"/>
    <row r="53" spans="4:6" ht="16.649999999999999" customHeight="1" x14ac:dyDescent="0.25"/>
    <row r="54" spans="4:6" ht="16.649999999999999" customHeight="1" x14ac:dyDescent="0.25"/>
    <row r="55" spans="4:6" ht="16.649999999999999" customHeight="1" x14ac:dyDescent="0.25"/>
    <row r="56" spans="4:6" ht="16.649999999999999" customHeight="1" x14ac:dyDescent="0.25"/>
    <row r="57" spans="4:6" ht="16.649999999999999" customHeight="1" x14ac:dyDescent="0.25"/>
    <row r="58" spans="4:6" ht="16.649999999999999" customHeight="1" x14ac:dyDescent="0.25"/>
    <row r="59" spans="4:6" ht="16.649999999999999" customHeight="1" x14ac:dyDescent="0.25"/>
    <row r="60" spans="4:6" ht="16.649999999999999" customHeight="1" x14ac:dyDescent="0.25"/>
    <row r="61" spans="4:6" ht="16.649999999999999" customHeight="1" x14ac:dyDescent="0.25"/>
    <row r="62" spans="4:6" ht="16.649999999999999" customHeight="1" x14ac:dyDescent="0.25"/>
    <row r="63" spans="4:6" ht="16.649999999999999" customHeight="1" x14ac:dyDescent="0.25"/>
    <row r="64" spans="4:6"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sheetData>
  <mergeCells count="26">
    <mergeCell ref="A48:B48"/>
    <mergeCell ref="A38:B38"/>
    <mergeCell ref="A39:B39"/>
    <mergeCell ref="A40:B40"/>
    <mergeCell ref="A41:B41"/>
    <mergeCell ref="A47:B47"/>
    <mergeCell ref="A33:B33"/>
    <mergeCell ref="A34:B34"/>
    <mergeCell ref="A35:B35"/>
    <mergeCell ref="A36:B36"/>
    <mergeCell ref="A37:B37"/>
    <mergeCell ref="A20:B20"/>
    <mergeCell ref="A21:B21"/>
    <mergeCell ref="A23:B23"/>
    <mergeCell ref="A24:B24"/>
    <mergeCell ref="A32:B32"/>
    <mergeCell ref="A15:B15"/>
    <mergeCell ref="A16:B16"/>
    <mergeCell ref="A17:B17"/>
    <mergeCell ref="A18:B18"/>
    <mergeCell ref="A19:B19"/>
    <mergeCell ref="A1:F1"/>
    <mergeCell ref="A2:F2"/>
    <mergeCell ref="A3:F3"/>
    <mergeCell ref="A7:B7"/>
    <mergeCell ref="A8:B8"/>
  </mergeCells>
  <pageMargins left="0.75" right="0.75" top="1" bottom="1" header="0.5" footer="0.5"/>
  <pageSetup scale="83"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9"/>
  <sheetViews>
    <sheetView showRuler="0" zoomScale="90" zoomScaleNormal="90" workbookViewId="0">
      <selection activeCell="A51" sqref="A51:L51"/>
    </sheetView>
  </sheetViews>
  <sheetFormatPr defaultColWidth="13.33203125" defaultRowHeight="13.2" x14ac:dyDescent="0.25"/>
  <cols>
    <col min="1" max="1" width="1.88671875" style="55" customWidth="1"/>
    <col min="2" max="2" width="73.109375" style="55" customWidth="1"/>
    <col min="3" max="3" width="2.33203125" style="55" customWidth="1"/>
    <col min="4" max="4" width="18" style="55" customWidth="1"/>
    <col min="5" max="5" width="2.33203125" style="55" customWidth="1"/>
    <col min="6" max="6" width="18" style="55" customWidth="1"/>
    <col min="7" max="7" width="2.33203125" style="55" customWidth="1"/>
    <col min="8" max="8" width="18" style="55" customWidth="1"/>
    <col min="9" max="9" width="2.33203125" style="55" customWidth="1"/>
    <col min="10" max="10" width="18" style="55" customWidth="1"/>
    <col min="11" max="11" width="1.88671875" style="55" customWidth="1"/>
    <col min="12" max="12" width="18" style="55" customWidth="1"/>
    <col min="13" max="21" width="20.109375" style="55" customWidth="1"/>
    <col min="22" max="16384" width="13.33203125" style="55"/>
  </cols>
  <sheetData>
    <row r="1" spans="1:12" s="55" customFormat="1" ht="16.649999999999999" customHeight="1" x14ac:dyDescent="0.25">
      <c r="A1" s="62" t="s">
        <v>0</v>
      </c>
      <c r="B1" s="63"/>
      <c r="C1" s="63"/>
      <c r="D1" s="63"/>
      <c r="E1" s="63"/>
      <c r="F1" s="63"/>
      <c r="G1" s="63"/>
      <c r="H1" s="63"/>
      <c r="I1" s="63"/>
      <c r="J1" s="63"/>
      <c r="K1" s="63"/>
      <c r="L1" s="63"/>
    </row>
    <row r="2" spans="1:12" s="55" customFormat="1" ht="16.649999999999999" customHeight="1" x14ac:dyDescent="0.25">
      <c r="A2" s="62" t="s">
        <v>183</v>
      </c>
      <c r="B2" s="63"/>
      <c r="C2" s="63"/>
      <c r="D2" s="63"/>
      <c r="E2" s="63"/>
      <c r="F2" s="63"/>
      <c r="G2" s="63"/>
      <c r="H2" s="63"/>
      <c r="I2" s="63"/>
      <c r="J2" s="63"/>
      <c r="K2" s="63"/>
      <c r="L2" s="63"/>
    </row>
    <row r="3" spans="1:12" s="55" customFormat="1" ht="16.649999999999999" customHeight="1" x14ac:dyDescent="0.25">
      <c r="A3" s="62" t="s">
        <v>105</v>
      </c>
      <c r="B3" s="63"/>
      <c r="C3" s="63"/>
      <c r="D3" s="63"/>
      <c r="E3" s="63"/>
      <c r="F3" s="63"/>
      <c r="G3" s="63"/>
      <c r="H3" s="63"/>
      <c r="I3" s="63"/>
      <c r="J3" s="63"/>
      <c r="K3" s="63"/>
      <c r="L3" s="63"/>
    </row>
    <row r="4" spans="1:12" s="55" customFormat="1" ht="16.649999999999999" customHeight="1" x14ac:dyDescent="0.25">
      <c r="A4" s="62" t="s">
        <v>1</v>
      </c>
      <c r="B4" s="63"/>
      <c r="C4" s="63"/>
      <c r="D4" s="63"/>
      <c r="E4" s="63"/>
      <c r="F4" s="63"/>
      <c r="G4" s="63"/>
      <c r="H4" s="63"/>
      <c r="I4" s="63"/>
      <c r="J4" s="63"/>
      <c r="K4" s="63"/>
      <c r="L4" s="63"/>
    </row>
    <row r="5" spans="1:12" s="55" customFormat="1" ht="16.649999999999999" customHeight="1" x14ac:dyDescent="0.25">
      <c r="A5" s="62" t="s">
        <v>2</v>
      </c>
      <c r="B5" s="63"/>
      <c r="C5" s="63"/>
      <c r="D5" s="63"/>
      <c r="E5" s="63"/>
      <c r="F5" s="63"/>
      <c r="G5" s="63"/>
      <c r="H5" s="63"/>
      <c r="I5" s="63"/>
      <c r="J5" s="63"/>
      <c r="K5" s="63"/>
      <c r="L5" s="63"/>
    </row>
    <row r="6" spans="1:12" s="55" customFormat="1" ht="16.649999999999999" customHeight="1" x14ac:dyDescent="0.25"/>
    <row r="7" spans="1:12" s="55" customFormat="1" ht="16.649999999999999" customHeight="1" x14ac:dyDescent="0.25">
      <c r="D7" s="64" t="s">
        <v>106</v>
      </c>
      <c r="E7" s="63"/>
      <c r="F7" s="63"/>
      <c r="G7" s="63"/>
      <c r="H7" s="63"/>
      <c r="J7" s="64" t="s">
        <v>4</v>
      </c>
      <c r="K7" s="64"/>
      <c r="L7" s="64"/>
    </row>
    <row r="8" spans="1:12" s="55" customFormat="1" ht="16.649999999999999" customHeight="1" x14ac:dyDescent="0.25">
      <c r="D8" s="47">
        <v>43830</v>
      </c>
      <c r="E8" s="48"/>
      <c r="F8" s="47">
        <v>43738</v>
      </c>
      <c r="G8" s="48"/>
      <c r="H8" s="47">
        <v>43465</v>
      </c>
      <c r="J8" s="47">
        <v>43830</v>
      </c>
      <c r="K8" s="48"/>
      <c r="L8" s="47">
        <v>43465</v>
      </c>
    </row>
    <row r="9" spans="1:12" s="55" customFormat="1" ht="16.649999999999999" customHeight="1" x14ac:dyDescent="0.25">
      <c r="D9" s="41">
        <v>43830</v>
      </c>
      <c r="F9" s="41">
        <v>43738</v>
      </c>
      <c r="H9" s="41">
        <v>43465</v>
      </c>
      <c r="J9" s="41">
        <v>43830</v>
      </c>
      <c r="K9" s="13"/>
      <c r="L9" s="41">
        <v>43465</v>
      </c>
    </row>
    <row r="10" spans="1:12" s="55" customFormat="1" ht="16.649999999999999" customHeight="1" x14ac:dyDescent="0.25">
      <c r="D10" s="49"/>
      <c r="F10" s="49"/>
      <c r="H10" s="49"/>
      <c r="J10" s="49"/>
      <c r="L10" s="49"/>
    </row>
    <row r="11" spans="1:12" s="55" customFormat="1" ht="16.649999999999999" customHeight="1" x14ac:dyDescent="0.25">
      <c r="A11" s="65" t="s">
        <v>107</v>
      </c>
      <c r="B11" s="63"/>
      <c r="D11" s="6">
        <v>202</v>
      </c>
      <c r="E11" s="54"/>
      <c r="F11" s="6">
        <v>150</v>
      </c>
      <c r="G11" s="54"/>
      <c r="H11" s="6">
        <v>-44</v>
      </c>
      <c r="I11" s="54"/>
      <c r="J11" s="6">
        <v>774</v>
      </c>
      <c r="K11" s="8"/>
      <c r="L11" s="6">
        <v>458</v>
      </c>
    </row>
    <row r="12" spans="1:12" s="55" customFormat="1" ht="16.649999999999999" customHeight="1" x14ac:dyDescent="0.25">
      <c r="A12" s="66" t="s">
        <v>108</v>
      </c>
      <c r="B12" s="63"/>
      <c r="D12" s="54"/>
      <c r="E12" s="54"/>
      <c r="F12" s="54"/>
      <c r="G12" s="54"/>
      <c r="H12" s="54"/>
      <c r="I12" s="54"/>
      <c r="J12" s="54"/>
      <c r="K12" s="54"/>
      <c r="L12" s="54"/>
    </row>
    <row r="13" spans="1:12" s="55" customFormat="1" ht="16.649999999999999" customHeight="1" x14ac:dyDescent="0.25">
      <c r="B13" s="56" t="s">
        <v>109</v>
      </c>
      <c r="D13" s="7">
        <v>25</v>
      </c>
      <c r="E13" s="54"/>
      <c r="F13" s="7">
        <v>25</v>
      </c>
      <c r="G13" s="54"/>
      <c r="H13" s="7">
        <v>26</v>
      </c>
      <c r="I13" s="54"/>
      <c r="J13" s="7">
        <v>101</v>
      </c>
      <c r="K13" s="8"/>
      <c r="L13" s="7">
        <v>109</v>
      </c>
    </row>
    <row r="14" spans="1:12" s="55" customFormat="1" ht="16.649999999999999" customHeight="1" x14ac:dyDescent="0.25">
      <c r="B14" s="56" t="s">
        <v>110</v>
      </c>
      <c r="D14" s="7">
        <v>5</v>
      </c>
      <c r="E14" s="54"/>
      <c r="F14" s="7">
        <v>10</v>
      </c>
      <c r="G14" s="54"/>
      <c r="H14" s="7">
        <v>14</v>
      </c>
      <c r="I14" s="54"/>
      <c r="J14" s="7">
        <v>30</v>
      </c>
      <c r="K14" s="8"/>
      <c r="L14" s="7">
        <v>21</v>
      </c>
    </row>
    <row r="15" spans="1:12" s="55" customFormat="1" ht="16.649999999999999" customHeight="1" x14ac:dyDescent="0.25">
      <c r="B15" s="56" t="s">
        <v>111</v>
      </c>
      <c r="D15" s="7">
        <v>9</v>
      </c>
      <c r="E15" s="54"/>
      <c r="F15" s="7">
        <v>30</v>
      </c>
      <c r="G15" s="54"/>
      <c r="H15" s="7">
        <v>0</v>
      </c>
      <c r="I15" s="54"/>
      <c r="J15" s="7">
        <v>39</v>
      </c>
      <c r="K15" s="8"/>
      <c r="L15" s="7">
        <v>0</v>
      </c>
    </row>
    <row r="16" spans="1:12" s="55" customFormat="1" ht="16.649999999999999" customHeight="1" x14ac:dyDescent="0.25">
      <c r="B16" s="56" t="s">
        <v>180</v>
      </c>
      <c r="D16" s="7">
        <v>-14</v>
      </c>
      <c r="E16" s="54"/>
      <c r="F16" s="7">
        <v>-15</v>
      </c>
      <c r="G16" s="54"/>
      <c r="H16" s="7">
        <v>-5</v>
      </c>
      <c r="I16" s="54"/>
      <c r="J16" s="7">
        <v>-82</v>
      </c>
      <c r="K16" s="8"/>
      <c r="L16" s="7">
        <v>-16</v>
      </c>
    </row>
    <row r="17" spans="1:12" s="55" customFormat="1" ht="16.649999999999999" customHeight="1" x14ac:dyDescent="0.25">
      <c r="B17" s="56" t="s">
        <v>185</v>
      </c>
      <c r="D17" s="7">
        <v>0</v>
      </c>
      <c r="E17" s="54"/>
      <c r="F17" s="7">
        <v>0</v>
      </c>
      <c r="G17" s="54"/>
      <c r="H17" s="7">
        <v>0</v>
      </c>
      <c r="I17" s="54"/>
      <c r="J17" s="7">
        <v>-27</v>
      </c>
      <c r="K17" s="8"/>
      <c r="L17" s="7">
        <v>-33</v>
      </c>
    </row>
    <row r="18" spans="1:12" s="55" customFormat="1" ht="16.649999999999999" customHeight="1" x14ac:dyDescent="0.25">
      <c r="B18" s="56" t="s">
        <v>186</v>
      </c>
      <c r="D18" s="7">
        <v>0</v>
      </c>
      <c r="E18" s="54"/>
      <c r="F18" s="7">
        <v>0</v>
      </c>
      <c r="G18" s="54"/>
      <c r="H18" s="7">
        <v>0</v>
      </c>
      <c r="I18" s="54"/>
      <c r="J18" s="7">
        <v>11</v>
      </c>
      <c r="K18" s="8"/>
      <c r="L18" s="7">
        <v>0</v>
      </c>
    </row>
    <row r="19" spans="1:12" s="55" customFormat="1" ht="16.649999999999999" customHeight="1" x14ac:dyDescent="0.25">
      <c r="B19" s="56" t="s">
        <v>187</v>
      </c>
      <c r="D19" s="7">
        <v>0</v>
      </c>
      <c r="E19" s="54"/>
      <c r="F19" s="7">
        <v>0</v>
      </c>
      <c r="G19" s="54"/>
      <c r="H19" s="7">
        <v>23</v>
      </c>
      <c r="I19" s="54"/>
      <c r="J19" s="7">
        <v>0</v>
      </c>
      <c r="K19" s="8"/>
      <c r="L19" s="7">
        <v>31</v>
      </c>
    </row>
    <row r="20" spans="1:12" s="55" customFormat="1" ht="16.649999999999999" customHeight="1" x14ac:dyDescent="0.25">
      <c r="B20" s="53" t="s">
        <v>188</v>
      </c>
      <c r="D20" s="7">
        <v>0</v>
      </c>
      <c r="E20" s="54"/>
      <c r="F20" s="7">
        <v>20</v>
      </c>
      <c r="G20" s="54"/>
      <c r="H20" s="7">
        <v>0</v>
      </c>
      <c r="I20" s="54"/>
      <c r="J20" s="7">
        <v>20</v>
      </c>
      <c r="K20" s="8"/>
      <c r="L20" s="7">
        <v>0</v>
      </c>
    </row>
    <row r="21" spans="1:12" s="55" customFormat="1" ht="16.649999999999999" customHeight="1" x14ac:dyDescent="0.25">
      <c r="B21" s="56" t="s">
        <v>189</v>
      </c>
      <c r="D21" s="7">
        <v>0</v>
      </c>
      <c r="E21" s="54"/>
      <c r="F21" s="7">
        <v>0</v>
      </c>
      <c r="G21" s="54"/>
      <c r="H21" s="7">
        <v>-118</v>
      </c>
      <c r="I21" s="54"/>
      <c r="J21" s="7">
        <v>0</v>
      </c>
      <c r="K21" s="8"/>
      <c r="L21" s="7">
        <v>-118</v>
      </c>
    </row>
    <row r="22" spans="1:12" s="55" customFormat="1" ht="16.649999999999999" customHeight="1" x14ac:dyDescent="0.25">
      <c r="B22" s="56" t="s">
        <v>190</v>
      </c>
      <c r="D22" s="7">
        <v>8</v>
      </c>
      <c r="E22" s="54"/>
      <c r="F22" s="7">
        <v>4</v>
      </c>
      <c r="G22" s="54"/>
      <c r="H22" s="7">
        <v>11</v>
      </c>
      <c r="I22" s="54"/>
      <c r="J22" s="7">
        <v>17</v>
      </c>
      <c r="K22" s="8"/>
      <c r="L22" s="7">
        <v>17</v>
      </c>
    </row>
    <row r="23" spans="1:12" s="55" customFormat="1" ht="16.649999999999999" customHeight="1" x14ac:dyDescent="0.25">
      <c r="B23" s="56" t="s">
        <v>112</v>
      </c>
      <c r="D23" s="14">
        <f>SUM(D13:D22)</f>
        <v>33</v>
      </c>
      <c r="E23" s="54"/>
      <c r="F23" s="14">
        <f>SUM(F13:F22)</f>
        <v>74</v>
      </c>
      <c r="G23" s="54"/>
      <c r="H23" s="14">
        <f>SUM(H13:H22)</f>
        <v>-49</v>
      </c>
      <c r="I23" s="54"/>
      <c r="J23" s="14">
        <f>SUM(J13:J22)</f>
        <v>109</v>
      </c>
      <c r="K23" s="8"/>
      <c r="L23" s="14">
        <f>SUM(L13:L22)</f>
        <v>11</v>
      </c>
    </row>
    <row r="24" spans="1:12" s="55" customFormat="1" ht="16.649999999999999" customHeight="1" x14ac:dyDescent="0.25">
      <c r="B24" s="56" t="s">
        <v>181</v>
      </c>
      <c r="D24" s="7">
        <v>-19</v>
      </c>
      <c r="E24" s="54"/>
      <c r="F24" s="7">
        <v>-12</v>
      </c>
      <c r="G24" s="54"/>
      <c r="H24" s="7">
        <v>15</v>
      </c>
      <c r="I24" s="54"/>
      <c r="J24" s="7">
        <v>-43</v>
      </c>
      <c r="K24" s="8"/>
      <c r="L24" s="7">
        <v>6</v>
      </c>
    </row>
    <row r="25" spans="1:12" s="55" customFormat="1" ht="16.649999999999999" customHeight="1" x14ac:dyDescent="0.25">
      <c r="B25" s="56" t="s">
        <v>113</v>
      </c>
      <c r="D25" s="7">
        <v>0</v>
      </c>
      <c r="E25" s="8"/>
      <c r="F25" s="7">
        <v>0</v>
      </c>
      <c r="G25" s="54"/>
      <c r="H25" s="7">
        <v>0</v>
      </c>
      <c r="I25" s="54"/>
      <c r="J25" s="7">
        <v>0</v>
      </c>
      <c r="K25" s="8"/>
      <c r="L25" s="7">
        <v>41</v>
      </c>
    </row>
    <row r="26" spans="1:12" s="55" customFormat="1" ht="16.649999999999999" customHeight="1" x14ac:dyDescent="0.25">
      <c r="B26" s="56" t="s">
        <v>215</v>
      </c>
      <c r="D26" s="7">
        <v>0</v>
      </c>
      <c r="E26" s="8"/>
      <c r="F26" s="7">
        <v>0</v>
      </c>
      <c r="G26" s="54"/>
      <c r="H26" s="7">
        <v>289</v>
      </c>
      <c r="I26" s="54"/>
      <c r="J26" s="7">
        <v>0</v>
      </c>
      <c r="K26" s="8"/>
      <c r="L26" s="7">
        <v>290</v>
      </c>
    </row>
    <row r="27" spans="1:12" s="55" customFormat="1" ht="16.649999999999999" customHeight="1" x14ac:dyDescent="0.25">
      <c r="B27" s="56" t="s">
        <v>114</v>
      </c>
      <c r="D27" s="7">
        <v>-1</v>
      </c>
      <c r="E27" s="8"/>
      <c r="F27" s="7">
        <v>0</v>
      </c>
      <c r="G27" s="54"/>
      <c r="H27" s="7">
        <v>-4</v>
      </c>
      <c r="I27" s="54"/>
      <c r="J27" s="7">
        <v>-5</v>
      </c>
      <c r="K27" s="8"/>
      <c r="L27" s="7">
        <v>-9</v>
      </c>
    </row>
    <row r="28" spans="1:12" s="55" customFormat="1" ht="16.649999999999999" customHeight="1" x14ac:dyDescent="0.25">
      <c r="B28" s="56" t="s">
        <v>115</v>
      </c>
      <c r="D28" s="14">
        <f>SUM(D23:D27)</f>
        <v>13</v>
      </c>
      <c r="E28" s="54"/>
      <c r="F28" s="14">
        <f>SUM(F23:F27)</f>
        <v>62</v>
      </c>
      <c r="G28" s="54"/>
      <c r="H28" s="14">
        <f>SUM(H23:H27)</f>
        <v>251</v>
      </c>
      <c r="I28" s="54"/>
      <c r="J28" s="14">
        <f>SUM(J23:J27)</f>
        <v>61</v>
      </c>
      <c r="K28" s="8"/>
      <c r="L28" s="14">
        <f>SUM(L23:L27)</f>
        <v>339</v>
      </c>
    </row>
    <row r="29" spans="1:12" s="55" customFormat="1" ht="16.649999999999999" customHeight="1" thickBot="1" x14ac:dyDescent="0.3">
      <c r="A29" s="65" t="s">
        <v>116</v>
      </c>
      <c r="B29" s="63"/>
      <c r="D29" s="4">
        <f>D28+D11</f>
        <v>215</v>
      </c>
      <c r="E29" s="54"/>
      <c r="F29" s="4">
        <f>F28+F11</f>
        <v>212</v>
      </c>
      <c r="G29" s="54"/>
      <c r="H29" s="4">
        <f>H28+H11</f>
        <v>207</v>
      </c>
      <c r="I29" s="54"/>
      <c r="J29" s="4">
        <f>J28+J11</f>
        <v>835</v>
      </c>
      <c r="K29" s="5"/>
      <c r="L29" s="4">
        <f>L28+L11</f>
        <v>797</v>
      </c>
    </row>
    <row r="30" spans="1:12" s="55" customFormat="1" ht="16.649999999999999" customHeight="1" thickTop="1" x14ac:dyDescent="0.25">
      <c r="A30" s="65" t="s">
        <v>117</v>
      </c>
      <c r="B30" s="63"/>
      <c r="D30" s="29">
        <v>1.2110311750599501</v>
      </c>
      <c r="E30" s="54"/>
      <c r="F30" s="29">
        <v>0.89820359281437101</v>
      </c>
      <c r="G30" s="54"/>
      <c r="H30" s="29">
        <v>-0.26747720364741601</v>
      </c>
      <c r="I30" s="54"/>
      <c r="J30" s="29">
        <v>4.6347305389221596</v>
      </c>
      <c r="K30" s="30"/>
      <c r="L30" s="29">
        <v>2.7310673822301701</v>
      </c>
    </row>
    <row r="31" spans="1:12" s="55" customFormat="1" ht="27.45" hidden="1" customHeight="1" x14ac:dyDescent="0.25">
      <c r="A31" s="56" t="s">
        <v>118</v>
      </c>
      <c r="D31" s="7">
        <v>0</v>
      </c>
      <c r="E31" s="54"/>
      <c r="F31" s="7">
        <v>0</v>
      </c>
      <c r="G31" s="54"/>
      <c r="H31" s="7">
        <v>0</v>
      </c>
      <c r="I31" s="54"/>
      <c r="J31" s="7">
        <v>0</v>
      </c>
      <c r="K31" s="8"/>
      <c r="L31" s="7">
        <v>0</v>
      </c>
    </row>
    <row r="32" spans="1:12" s="55" customFormat="1" ht="16.649999999999999" customHeight="1" x14ac:dyDescent="0.25">
      <c r="B32" s="56" t="s">
        <v>119</v>
      </c>
      <c r="D32" s="31">
        <f>D28/D35</f>
        <v>7.7937649880095924E-2</v>
      </c>
      <c r="E32" s="54"/>
      <c r="F32" s="31">
        <f>F28/F35</f>
        <v>0.3712574850299401</v>
      </c>
      <c r="G32" s="54"/>
      <c r="H32" s="31">
        <f>H28/H35+0.01</f>
        <v>1.5120945541591861</v>
      </c>
      <c r="I32" s="54"/>
      <c r="J32" s="31">
        <f>J28/J35</f>
        <v>0.3652694610778443</v>
      </c>
      <c r="K32" s="32"/>
      <c r="L32" s="31">
        <f>L28/L35</f>
        <v>2.0214669051878356</v>
      </c>
    </row>
    <row r="33" spans="1:12" s="55" customFormat="1" ht="16.649999999999999" customHeight="1" thickBot="1" x14ac:dyDescent="0.3">
      <c r="A33" s="65" t="s">
        <v>120</v>
      </c>
      <c r="B33" s="63"/>
      <c r="D33" s="33">
        <f>+D29/D35</f>
        <v>1.2889688249400479</v>
      </c>
      <c r="E33" s="54"/>
      <c r="F33" s="33">
        <f>SUM(F30:F32)</f>
        <v>1.2694610778443112</v>
      </c>
      <c r="G33" s="54"/>
      <c r="H33" s="33">
        <f>SUM(H30:H32)</f>
        <v>1.2446173505117701</v>
      </c>
      <c r="I33" s="54"/>
      <c r="J33" s="33">
        <f>SUM(J30:J32)</f>
        <v>5.0000000000000036</v>
      </c>
      <c r="K33" s="30"/>
      <c r="L33" s="33">
        <f>SUM(L30:L32)</f>
        <v>4.7525342874180057</v>
      </c>
    </row>
    <row r="34" spans="1:12" s="55" customFormat="1" ht="16.649999999999999" customHeight="1" thickTop="1" x14ac:dyDescent="0.25">
      <c r="D34" s="54"/>
      <c r="E34" s="54"/>
      <c r="F34" s="54"/>
      <c r="G34" s="54"/>
      <c r="H34" s="54"/>
      <c r="I34" s="54"/>
      <c r="J34" s="59"/>
      <c r="K34" s="59"/>
      <c r="L34" s="59"/>
    </row>
    <row r="35" spans="1:12" s="55" customFormat="1" x14ac:dyDescent="0.25">
      <c r="A35" s="65" t="s">
        <v>203</v>
      </c>
      <c r="B35" s="63"/>
      <c r="D35" s="25">
        <v>166.8</v>
      </c>
      <c r="E35" s="54"/>
      <c r="F35" s="25">
        <v>167</v>
      </c>
      <c r="G35" s="54"/>
      <c r="H35" s="25">
        <v>167.1</v>
      </c>
      <c r="I35" s="54"/>
      <c r="J35" s="25">
        <v>167</v>
      </c>
      <c r="K35" s="8"/>
      <c r="L35" s="34">
        <v>167.7</v>
      </c>
    </row>
    <row r="36" spans="1:12" s="55" customFormat="1" ht="16.649999999999999" customHeight="1" x14ac:dyDescent="0.25"/>
    <row r="37" spans="1:12" s="55" customFormat="1" ht="27.45" customHeight="1" x14ac:dyDescent="0.25">
      <c r="A37" s="66" t="s">
        <v>121</v>
      </c>
      <c r="B37" s="63"/>
      <c r="C37" s="63"/>
      <c r="D37" s="63"/>
      <c r="E37" s="63"/>
      <c r="F37" s="63"/>
      <c r="G37" s="63"/>
      <c r="H37" s="63"/>
      <c r="I37" s="63"/>
      <c r="J37" s="63"/>
      <c r="K37" s="63"/>
      <c r="L37" s="63"/>
    </row>
    <row r="38" spans="1:12" s="55" customFormat="1" ht="18.600000000000001" customHeight="1" x14ac:dyDescent="0.25">
      <c r="A38" s="63"/>
      <c r="B38" s="63"/>
      <c r="C38" s="63"/>
      <c r="D38" s="63"/>
      <c r="E38" s="63"/>
      <c r="F38" s="63"/>
      <c r="G38" s="63"/>
      <c r="H38" s="63"/>
      <c r="I38" s="63"/>
    </row>
    <row r="39" spans="1:12" s="55" customFormat="1" ht="33.6" customHeight="1" x14ac:dyDescent="0.25">
      <c r="A39" s="66" t="s">
        <v>177</v>
      </c>
      <c r="B39" s="63"/>
      <c r="C39" s="63"/>
      <c r="D39" s="63"/>
      <c r="E39" s="63"/>
      <c r="F39" s="63"/>
      <c r="G39" s="63"/>
      <c r="H39" s="63"/>
      <c r="I39" s="63"/>
      <c r="J39" s="63"/>
      <c r="K39" s="63"/>
      <c r="L39" s="63"/>
    </row>
    <row r="40" spans="1:12" s="55" customFormat="1" ht="18.600000000000001" customHeight="1" x14ac:dyDescent="0.25">
      <c r="A40" s="63"/>
      <c r="B40" s="63"/>
      <c r="C40" s="63"/>
      <c r="D40" s="63"/>
      <c r="E40" s="63"/>
      <c r="F40" s="63"/>
      <c r="G40" s="63"/>
      <c r="H40" s="63"/>
      <c r="I40" s="63"/>
    </row>
    <row r="41" spans="1:12" s="55" customFormat="1" ht="78.599999999999994" customHeight="1" x14ac:dyDescent="0.25">
      <c r="A41" s="66" t="s">
        <v>208</v>
      </c>
      <c r="B41" s="63"/>
      <c r="C41" s="63"/>
      <c r="D41" s="63"/>
      <c r="E41" s="63"/>
      <c r="F41" s="63"/>
      <c r="G41" s="63"/>
      <c r="H41" s="63"/>
      <c r="I41" s="63"/>
      <c r="J41" s="63"/>
      <c r="K41" s="63"/>
      <c r="L41" s="63"/>
    </row>
    <row r="42" spans="1:12" s="55" customFormat="1" ht="18.600000000000001" customHeight="1" x14ac:dyDescent="0.25">
      <c r="A42" s="63"/>
      <c r="B42" s="63"/>
      <c r="C42" s="63"/>
      <c r="D42" s="63"/>
      <c r="E42" s="63"/>
      <c r="F42" s="63"/>
      <c r="G42" s="63"/>
      <c r="H42" s="63"/>
      <c r="I42" s="63"/>
    </row>
    <row r="43" spans="1:12" s="55" customFormat="1" ht="91.2" customHeight="1" x14ac:dyDescent="0.25">
      <c r="A43" s="66" t="s">
        <v>209</v>
      </c>
      <c r="B43" s="63"/>
      <c r="C43" s="63"/>
      <c r="D43" s="63"/>
      <c r="E43" s="63"/>
      <c r="F43" s="63"/>
      <c r="G43" s="63"/>
      <c r="H43" s="63"/>
      <c r="I43" s="63"/>
      <c r="J43" s="63"/>
      <c r="K43" s="63"/>
      <c r="L43" s="63"/>
    </row>
    <row r="44" spans="1:12" s="55" customFormat="1" ht="18.600000000000001" customHeight="1" x14ac:dyDescent="0.25"/>
    <row r="45" spans="1:12" s="55" customFormat="1" ht="39.6" customHeight="1" x14ac:dyDescent="0.25">
      <c r="A45" s="66" t="s">
        <v>210</v>
      </c>
      <c r="B45" s="63"/>
      <c r="C45" s="63"/>
      <c r="D45" s="63"/>
      <c r="E45" s="63"/>
      <c r="F45" s="63"/>
      <c r="G45" s="63"/>
      <c r="H45" s="63"/>
      <c r="I45" s="63"/>
      <c r="J45" s="63"/>
      <c r="K45" s="63"/>
      <c r="L45" s="63"/>
    </row>
    <row r="47" spans="1:12" s="55" customFormat="1" ht="27.45" customHeight="1" x14ac:dyDescent="0.25">
      <c r="A47" s="66" t="s">
        <v>211</v>
      </c>
      <c r="B47" s="63"/>
      <c r="C47" s="63"/>
      <c r="D47" s="63"/>
      <c r="E47" s="63"/>
      <c r="F47" s="63"/>
      <c r="G47" s="63"/>
      <c r="H47" s="63"/>
      <c r="I47" s="63"/>
      <c r="J47" s="63"/>
      <c r="K47" s="63"/>
      <c r="L47" s="63"/>
    </row>
    <row r="48" spans="1:12" s="55" customFormat="1" ht="18.600000000000001" customHeight="1" x14ac:dyDescent="0.25">
      <c r="A48" s="63"/>
      <c r="B48" s="63"/>
      <c r="C48" s="63"/>
      <c r="D48" s="63"/>
      <c r="E48" s="63"/>
      <c r="F48" s="63"/>
      <c r="G48" s="63"/>
      <c r="H48" s="63"/>
      <c r="I48" s="63"/>
    </row>
    <row r="49" spans="1:13" s="55" customFormat="1" ht="39.15" customHeight="1" x14ac:dyDescent="0.25">
      <c r="A49" s="66" t="s">
        <v>212</v>
      </c>
      <c r="B49" s="63"/>
      <c r="C49" s="63"/>
      <c r="D49" s="63"/>
      <c r="E49" s="63"/>
      <c r="F49" s="63"/>
      <c r="G49" s="63"/>
      <c r="H49" s="63"/>
      <c r="I49" s="63"/>
      <c r="J49" s="63"/>
      <c r="K49" s="63"/>
      <c r="L49" s="63"/>
    </row>
    <row r="50" spans="1:13" s="55" customFormat="1" ht="18.600000000000001" customHeight="1" x14ac:dyDescent="0.25">
      <c r="A50" s="63"/>
      <c r="B50" s="63"/>
      <c r="C50" s="63"/>
      <c r="D50" s="63"/>
      <c r="E50" s="63"/>
      <c r="F50" s="63"/>
      <c r="G50" s="63"/>
      <c r="H50" s="63"/>
      <c r="I50" s="63"/>
    </row>
    <row r="51" spans="1:13" s="55" customFormat="1" ht="37.200000000000003" customHeight="1" x14ac:dyDescent="0.25">
      <c r="A51" s="66" t="s">
        <v>213</v>
      </c>
      <c r="B51" s="63"/>
      <c r="C51" s="63"/>
      <c r="D51" s="63"/>
      <c r="E51" s="63"/>
      <c r="F51" s="63"/>
      <c r="G51" s="63"/>
      <c r="H51" s="63"/>
      <c r="I51" s="63"/>
      <c r="J51" s="63"/>
      <c r="K51" s="63"/>
      <c r="L51" s="63"/>
    </row>
    <row r="52" spans="1:13" s="55" customFormat="1" ht="18.600000000000001" customHeight="1" x14ac:dyDescent="0.25">
      <c r="A52" s="63"/>
      <c r="B52" s="63"/>
      <c r="C52" s="63"/>
      <c r="D52" s="63"/>
      <c r="E52" s="63"/>
      <c r="F52" s="63"/>
      <c r="G52" s="63"/>
      <c r="H52" s="63"/>
      <c r="I52" s="63"/>
    </row>
    <row r="53" spans="1:13" s="55" customFormat="1" x14ac:dyDescent="0.25">
      <c r="A53" s="66" t="s">
        <v>214</v>
      </c>
      <c r="B53" s="63"/>
      <c r="C53" s="63"/>
      <c r="D53" s="63"/>
      <c r="E53" s="63"/>
      <c r="F53" s="63"/>
      <c r="G53" s="63"/>
      <c r="H53" s="63"/>
      <c r="I53" s="63"/>
      <c r="J53" s="63"/>
      <c r="K53" s="63"/>
      <c r="L53" s="63"/>
    </row>
    <row r="54" spans="1:13" s="55" customFormat="1" ht="18.600000000000001" customHeight="1" x14ac:dyDescent="0.25">
      <c r="A54" s="63"/>
      <c r="B54" s="63"/>
      <c r="C54" s="63"/>
      <c r="D54" s="63"/>
      <c r="E54" s="63"/>
      <c r="F54" s="63"/>
      <c r="G54" s="63"/>
      <c r="H54" s="63"/>
      <c r="I54" s="63"/>
    </row>
    <row r="55" spans="1:13" s="55" customFormat="1" ht="70.8" customHeight="1" x14ac:dyDescent="0.25">
      <c r="A55" s="66" t="s">
        <v>219</v>
      </c>
      <c r="B55" s="63"/>
      <c r="C55" s="63"/>
      <c r="D55" s="63"/>
      <c r="E55" s="63"/>
      <c r="F55" s="63"/>
      <c r="G55" s="63"/>
      <c r="H55" s="63"/>
      <c r="I55" s="63"/>
      <c r="J55" s="63"/>
      <c r="K55" s="63"/>
      <c r="L55" s="63"/>
      <c r="M55" s="13"/>
    </row>
    <row r="56" spans="1:13" s="55" customFormat="1" ht="18.600000000000001" customHeight="1" x14ac:dyDescent="0.25"/>
    <row r="57" spans="1:13" s="55" customFormat="1" ht="63.6" customHeight="1" x14ac:dyDescent="0.25">
      <c r="A57" s="66" t="s">
        <v>228</v>
      </c>
      <c r="B57" s="63"/>
      <c r="C57" s="63"/>
      <c r="D57" s="63"/>
      <c r="E57" s="63"/>
      <c r="F57" s="63"/>
      <c r="G57" s="63"/>
      <c r="H57" s="63"/>
      <c r="I57" s="63"/>
      <c r="J57" s="63"/>
      <c r="K57" s="63"/>
      <c r="L57" s="63"/>
    </row>
    <row r="58" spans="1:13" s="55" customFormat="1" ht="18.600000000000001" customHeight="1" x14ac:dyDescent="0.25">
      <c r="A58" s="63"/>
      <c r="B58" s="63"/>
      <c r="C58" s="63"/>
      <c r="D58" s="63"/>
      <c r="E58" s="63"/>
      <c r="F58" s="63"/>
      <c r="G58" s="63"/>
      <c r="H58" s="63"/>
      <c r="I58" s="63"/>
    </row>
    <row r="59" spans="1:13" s="55" customFormat="1" ht="34.799999999999997" customHeight="1" x14ac:dyDescent="0.25">
      <c r="A59" s="66" t="s">
        <v>220</v>
      </c>
      <c r="B59" s="63"/>
      <c r="C59" s="63"/>
      <c r="D59" s="63"/>
      <c r="E59" s="63"/>
      <c r="F59" s="63"/>
      <c r="G59" s="63"/>
      <c r="H59" s="63"/>
      <c r="I59" s="63"/>
      <c r="J59" s="63"/>
      <c r="K59" s="63"/>
      <c r="L59" s="63"/>
    </row>
    <row r="60" spans="1:13" s="55" customFormat="1" ht="16.649999999999999" customHeight="1" x14ac:dyDescent="0.25">
      <c r="A60" s="63"/>
      <c r="B60" s="63"/>
      <c r="C60" s="63"/>
      <c r="D60" s="63"/>
      <c r="E60" s="63"/>
      <c r="F60" s="63"/>
      <c r="G60" s="63"/>
      <c r="H60" s="63"/>
      <c r="I60" s="63"/>
    </row>
    <row r="61" spans="1:13" s="55" customFormat="1" x14ac:dyDescent="0.25">
      <c r="A61" s="13"/>
    </row>
    <row r="62" spans="1:13" s="55" customFormat="1" ht="16.649999999999999" customHeight="1" x14ac:dyDescent="0.25"/>
    <row r="63" spans="1:13" s="55" customFormat="1" ht="16.649999999999999" customHeight="1" x14ac:dyDescent="0.25"/>
    <row r="64" spans="1:13" s="55" customFormat="1" ht="16.649999999999999" customHeight="1" x14ac:dyDescent="0.25"/>
    <row r="65" s="55" customFormat="1" ht="16.649999999999999" customHeight="1" x14ac:dyDescent="0.25"/>
    <row r="66" s="55" customFormat="1" ht="16.649999999999999" customHeight="1" x14ac:dyDescent="0.25"/>
    <row r="67" s="55" customFormat="1" ht="16.649999999999999" customHeight="1" x14ac:dyDescent="0.25"/>
    <row r="68" s="55" customFormat="1" ht="16.649999999999999" customHeight="1" x14ac:dyDescent="0.25"/>
    <row r="69" s="55" customFormat="1" ht="16.649999999999999" customHeight="1" x14ac:dyDescent="0.25"/>
  </sheetData>
  <mergeCells count="34">
    <mergeCell ref="A40:I40"/>
    <mergeCell ref="A42:I42"/>
    <mergeCell ref="A48:I48"/>
    <mergeCell ref="A45:L45"/>
    <mergeCell ref="A41:L41"/>
    <mergeCell ref="A43:L43"/>
    <mergeCell ref="A55:L55"/>
    <mergeCell ref="A49:L49"/>
    <mergeCell ref="A47:L47"/>
    <mergeCell ref="A60:I60"/>
    <mergeCell ref="A57:L57"/>
    <mergeCell ref="A53:L53"/>
    <mergeCell ref="A59:L59"/>
    <mergeCell ref="A51:L51"/>
    <mergeCell ref="A50:I50"/>
    <mergeCell ref="A52:I52"/>
    <mergeCell ref="A54:I54"/>
    <mergeCell ref="A58:I58"/>
    <mergeCell ref="A30:B30"/>
    <mergeCell ref="A33:B33"/>
    <mergeCell ref="A37:L37"/>
    <mergeCell ref="A39:L39"/>
    <mergeCell ref="A38:I38"/>
    <mergeCell ref="A35:B35"/>
    <mergeCell ref="A1:L1"/>
    <mergeCell ref="J7:L7"/>
    <mergeCell ref="A11:B11"/>
    <mergeCell ref="A12:B12"/>
    <mergeCell ref="A29:B29"/>
    <mergeCell ref="D7:H7"/>
    <mergeCell ref="A4:L4"/>
    <mergeCell ref="A3:L3"/>
    <mergeCell ref="A2:L2"/>
    <mergeCell ref="A5:L5"/>
  </mergeCells>
  <pageMargins left="0.75" right="0.75" top="1" bottom="1" header="0.5" footer="0.5"/>
  <pageSetup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showRuler="0" zoomScaleNormal="100" workbookViewId="0">
      <selection activeCell="A40" sqref="A40:L40"/>
    </sheetView>
  </sheetViews>
  <sheetFormatPr defaultColWidth="13.33203125" defaultRowHeight="13.2" x14ac:dyDescent="0.25"/>
  <cols>
    <col min="1" max="1" width="3.6640625" style="55" customWidth="1"/>
    <col min="2" max="2" width="50.6640625" style="55" customWidth="1"/>
    <col min="3" max="3" width="1.6640625" style="55" customWidth="1"/>
    <col min="4" max="4" width="18.109375" style="55" customWidth="1"/>
    <col min="5" max="5" width="1.6640625" style="55" customWidth="1"/>
    <col min="6" max="6" width="18.109375" style="55" customWidth="1"/>
    <col min="7" max="7" width="1.6640625" style="55" customWidth="1"/>
    <col min="8" max="8" width="18.109375" style="55" customWidth="1"/>
    <col min="9" max="9" width="1.6640625" style="55" customWidth="1"/>
    <col min="10" max="10" width="20.109375" style="55" customWidth="1"/>
    <col min="11" max="11" width="1.88671875" style="55" customWidth="1"/>
    <col min="12" max="12" width="21.44140625" style="55" customWidth="1"/>
    <col min="13" max="21" width="20.109375" style="55" customWidth="1"/>
    <col min="22" max="16384" width="13.33203125" style="55"/>
  </cols>
  <sheetData>
    <row r="1" spans="1:12" s="55" customFormat="1" ht="16.649999999999999" customHeight="1" x14ac:dyDescent="0.25">
      <c r="A1" s="62" t="s">
        <v>0</v>
      </c>
      <c r="B1" s="63"/>
      <c r="C1" s="63"/>
      <c r="D1" s="63"/>
      <c r="E1" s="63"/>
      <c r="F1" s="63"/>
      <c r="G1" s="63"/>
      <c r="H1" s="63"/>
      <c r="I1" s="63"/>
      <c r="J1" s="63"/>
      <c r="K1" s="63"/>
      <c r="L1" s="63"/>
    </row>
    <row r="2" spans="1:12" s="55" customFormat="1" ht="16.649999999999999" customHeight="1" x14ac:dyDescent="0.25">
      <c r="A2" s="62" t="s">
        <v>183</v>
      </c>
      <c r="B2" s="63"/>
      <c r="C2" s="63"/>
      <c r="D2" s="63"/>
      <c r="E2" s="63"/>
      <c r="F2" s="63"/>
      <c r="G2" s="63"/>
      <c r="H2" s="63"/>
      <c r="I2" s="63"/>
      <c r="J2" s="63"/>
      <c r="K2" s="63"/>
      <c r="L2" s="63"/>
    </row>
    <row r="3" spans="1:12" s="55" customFormat="1" ht="16.649999999999999" customHeight="1" x14ac:dyDescent="0.25">
      <c r="A3" s="62" t="s">
        <v>105</v>
      </c>
      <c r="B3" s="63"/>
      <c r="C3" s="63"/>
      <c r="D3" s="63"/>
      <c r="E3" s="63"/>
      <c r="F3" s="63"/>
      <c r="G3" s="63"/>
      <c r="H3" s="63"/>
      <c r="I3" s="63"/>
      <c r="J3" s="63"/>
      <c r="K3" s="63"/>
      <c r="L3" s="63"/>
    </row>
    <row r="4" spans="1:12" s="55" customFormat="1" ht="16.649999999999999" customHeight="1" x14ac:dyDescent="0.25">
      <c r="A4" s="62" t="s">
        <v>44</v>
      </c>
      <c r="B4" s="63"/>
      <c r="C4" s="63"/>
      <c r="D4" s="63"/>
      <c r="E4" s="63"/>
      <c r="F4" s="63"/>
      <c r="G4" s="63"/>
      <c r="H4" s="63"/>
      <c r="I4" s="63"/>
      <c r="J4" s="63"/>
      <c r="K4" s="63"/>
      <c r="L4" s="63"/>
    </row>
    <row r="5" spans="1:12" s="55" customFormat="1" ht="16.649999999999999" customHeight="1" x14ac:dyDescent="0.25">
      <c r="A5" s="62" t="s">
        <v>2</v>
      </c>
      <c r="B5" s="63"/>
      <c r="C5" s="63"/>
      <c r="D5" s="63"/>
      <c r="E5" s="63"/>
      <c r="F5" s="63"/>
      <c r="G5" s="63"/>
      <c r="H5" s="63"/>
      <c r="I5" s="63"/>
      <c r="J5" s="63"/>
      <c r="K5" s="63"/>
      <c r="L5" s="63"/>
    </row>
    <row r="6" spans="1:12" s="55" customFormat="1" ht="16.649999999999999" customHeight="1" x14ac:dyDescent="0.25"/>
    <row r="7" spans="1:12" s="55" customFormat="1" ht="16.649999999999999" customHeight="1" x14ac:dyDescent="0.25">
      <c r="D7" s="64" t="s">
        <v>106</v>
      </c>
      <c r="E7" s="63"/>
      <c r="F7" s="63"/>
      <c r="G7" s="63"/>
      <c r="H7" s="63"/>
      <c r="J7" s="64" t="s">
        <v>4</v>
      </c>
      <c r="K7" s="64"/>
      <c r="L7" s="64"/>
    </row>
    <row r="8" spans="1:12" s="55" customFormat="1" ht="16.649999999999999" customHeight="1" x14ac:dyDescent="0.25">
      <c r="D8" s="47">
        <v>43830</v>
      </c>
      <c r="E8" s="48"/>
      <c r="F8" s="47">
        <v>43738</v>
      </c>
      <c r="G8" s="48"/>
      <c r="H8" s="47">
        <v>43465</v>
      </c>
      <c r="J8" s="47">
        <v>43830</v>
      </c>
      <c r="K8" s="48"/>
      <c r="L8" s="47">
        <v>43465</v>
      </c>
    </row>
    <row r="9" spans="1:12" s="55" customFormat="1" ht="16.649999999999999" customHeight="1" x14ac:dyDescent="0.25">
      <c r="D9" s="41">
        <v>43830</v>
      </c>
      <c r="F9" s="41">
        <v>43738</v>
      </c>
      <c r="H9" s="41">
        <v>43465</v>
      </c>
      <c r="J9" s="41">
        <v>43830</v>
      </c>
      <c r="K9" s="13"/>
      <c r="L9" s="41">
        <v>43465</v>
      </c>
    </row>
    <row r="10" spans="1:12" s="55" customFormat="1" ht="16.649999999999999" customHeight="1" x14ac:dyDescent="0.25">
      <c r="A10" s="65" t="s">
        <v>122</v>
      </c>
      <c r="B10" s="63"/>
      <c r="D10" s="6">
        <v>260</v>
      </c>
      <c r="E10" s="54"/>
      <c r="F10" s="6">
        <v>226</v>
      </c>
      <c r="G10" s="54"/>
      <c r="H10" s="6">
        <v>241</v>
      </c>
      <c r="I10" s="58"/>
      <c r="J10" s="7">
        <v>1017</v>
      </c>
      <c r="K10" s="8"/>
      <c r="L10" s="7">
        <v>1028</v>
      </c>
    </row>
    <row r="11" spans="1:12" s="55" customFormat="1" ht="16.649999999999999" customHeight="1" x14ac:dyDescent="0.25">
      <c r="A11" s="66" t="s">
        <v>108</v>
      </c>
      <c r="B11" s="63"/>
      <c r="D11" s="54"/>
      <c r="E11" s="54"/>
      <c r="F11" s="54"/>
      <c r="G11" s="54"/>
      <c r="H11" s="54"/>
      <c r="I11" s="54"/>
      <c r="J11" s="54"/>
      <c r="K11" s="54"/>
      <c r="L11" s="54"/>
    </row>
    <row r="12" spans="1:12" s="55" customFormat="1" ht="16.649999999999999" customHeight="1" x14ac:dyDescent="0.25">
      <c r="B12" s="56" t="s">
        <v>109</v>
      </c>
      <c r="D12" s="7">
        <v>25</v>
      </c>
      <c r="E12" s="54"/>
      <c r="F12" s="7">
        <v>25</v>
      </c>
      <c r="G12" s="54"/>
      <c r="H12" s="7">
        <v>26</v>
      </c>
      <c r="I12" s="54"/>
      <c r="J12" s="7">
        <v>101</v>
      </c>
      <c r="K12" s="8"/>
      <c r="L12" s="7">
        <v>109</v>
      </c>
    </row>
    <row r="13" spans="1:12" s="55" customFormat="1" ht="16.649999999999999" customHeight="1" x14ac:dyDescent="0.25">
      <c r="B13" s="56" t="s">
        <v>191</v>
      </c>
      <c r="D13" s="7">
        <v>5</v>
      </c>
      <c r="E13" s="54"/>
      <c r="F13" s="7">
        <v>10</v>
      </c>
      <c r="G13" s="54"/>
      <c r="H13" s="7">
        <v>14</v>
      </c>
      <c r="I13" s="54"/>
      <c r="J13" s="7">
        <v>30</v>
      </c>
      <c r="K13" s="8"/>
      <c r="L13" s="7">
        <v>21</v>
      </c>
    </row>
    <row r="14" spans="1:12" s="55" customFormat="1" ht="16.649999999999999" customHeight="1" x14ac:dyDescent="0.25">
      <c r="B14" s="56" t="s">
        <v>192</v>
      </c>
      <c r="D14" s="7">
        <v>9</v>
      </c>
      <c r="E14" s="54"/>
      <c r="F14" s="7">
        <v>30</v>
      </c>
      <c r="G14" s="54"/>
      <c r="H14" s="7">
        <v>0</v>
      </c>
      <c r="I14" s="54"/>
      <c r="J14" s="7">
        <v>39</v>
      </c>
      <c r="K14" s="8"/>
      <c r="L14" s="7">
        <v>0</v>
      </c>
    </row>
    <row r="15" spans="1:12" s="55" customFormat="1" ht="16.649999999999999" customHeight="1" x14ac:dyDescent="0.25">
      <c r="B15" s="56" t="s">
        <v>194</v>
      </c>
      <c r="D15" s="7">
        <v>0</v>
      </c>
      <c r="E15" s="54"/>
      <c r="F15" s="7">
        <v>0</v>
      </c>
      <c r="G15" s="54"/>
      <c r="H15" s="7">
        <v>0</v>
      </c>
      <c r="I15" s="54"/>
      <c r="J15" s="7">
        <v>11</v>
      </c>
      <c r="K15" s="8"/>
      <c r="L15" s="7">
        <v>0</v>
      </c>
    </row>
    <row r="16" spans="1:12" s="55" customFormat="1" ht="16.649999999999999" customHeight="1" x14ac:dyDescent="0.25">
      <c r="B16" s="56" t="s">
        <v>195</v>
      </c>
      <c r="D16" s="7">
        <v>0</v>
      </c>
      <c r="E16" s="54"/>
      <c r="F16" s="7">
        <v>0</v>
      </c>
      <c r="G16" s="54"/>
      <c r="H16" s="7">
        <v>23</v>
      </c>
      <c r="I16" s="54"/>
      <c r="J16" s="7">
        <v>0</v>
      </c>
      <c r="K16" s="8"/>
      <c r="L16" s="7">
        <v>31</v>
      </c>
    </row>
    <row r="17" spans="1:13" s="55" customFormat="1" ht="16.649999999999999" customHeight="1" x14ac:dyDescent="0.25">
      <c r="B17" s="56" t="s">
        <v>196</v>
      </c>
      <c r="D17" s="7">
        <v>0</v>
      </c>
      <c r="E17" s="54"/>
      <c r="F17" s="7">
        <v>20</v>
      </c>
      <c r="G17" s="54"/>
      <c r="H17" s="7">
        <v>0</v>
      </c>
      <c r="I17" s="54"/>
      <c r="J17" s="7">
        <v>20</v>
      </c>
      <c r="K17" s="8"/>
      <c r="L17" s="7">
        <v>0</v>
      </c>
    </row>
    <row r="18" spans="1:13" s="55" customFormat="1" ht="16.649999999999999" customHeight="1" x14ac:dyDescent="0.25">
      <c r="B18" s="56" t="s">
        <v>197</v>
      </c>
      <c r="D18" s="7">
        <v>12</v>
      </c>
      <c r="E18" s="54"/>
      <c r="F18" s="7">
        <v>4</v>
      </c>
      <c r="G18" s="54"/>
      <c r="H18" s="7">
        <v>11</v>
      </c>
      <c r="I18" s="54"/>
      <c r="J18" s="7">
        <v>22</v>
      </c>
      <c r="K18" s="8"/>
      <c r="L18" s="7">
        <v>17</v>
      </c>
    </row>
    <row r="19" spans="1:13" s="55" customFormat="1" ht="16.649999999999999" customHeight="1" x14ac:dyDescent="0.25">
      <c r="B19" s="56" t="s">
        <v>123</v>
      </c>
      <c r="D19" s="16">
        <f>SUM(D12:D18)</f>
        <v>51</v>
      </c>
      <c r="E19" s="54"/>
      <c r="F19" s="16">
        <f>SUM(F12:F18)</f>
        <v>89</v>
      </c>
      <c r="G19" s="54"/>
      <c r="H19" s="16">
        <f>SUM(H12:H18)</f>
        <v>74</v>
      </c>
      <c r="I19" s="54"/>
      <c r="J19" s="16">
        <f>SUM(J12:J18)</f>
        <v>223</v>
      </c>
      <c r="K19" s="8"/>
      <c r="L19" s="16">
        <f>SUM(L12:L18)</f>
        <v>178</v>
      </c>
    </row>
    <row r="20" spans="1:13" s="55" customFormat="1" ht="16.649999999999999" customHeight="1" thickBot="1" x14ac:dyDescent="0.3">
      <c r="A20" s="67" t="s">
        <v>124</v>
      </c>
      <c r="B20" s="61"/>
      <c r="C20" s="54"/>
      <c r="D20" s="4">
        <f>D19+D10</f>
        <v>311</v>
      </c>
      <c r="E20" s="54"/>
      <c r="F20" s="4">
        <f>F19+F10</f>
        <v>315</v>
      </c>
      <c r="G20" s="54"/>
      <c r="H20" s="4">
        <f>H19+H10</f>
        <v>315</v>
      </c>
      <c r="I20" s="54"/>
      <c r="J20" s="4">
        <f>J19+J10</f>
        <v>1240</v>
      </c>
      <c r="K20" s="5"/>
      <c r="L20" s="4">
        <f>L19+L10</f>
        <v>1206</v>
      </c>
    </row>
    <row r="21" spans="1:13" s="55" customFormat="1" ht="16.649999999999999" customHeight="1" thickTop="1" x14ac:dyDescent="0.25">
      <c r="A21" s="68"/>
      <c r="B21" s="61"/>
      <c r="C21" s="54"/>
      <c r="D21" s="5"/>
      <c r="E21" s="54"/>
      <c r="F21" s="5"/>
      <c r="G21" s="54"/>
      <c r="H21" s="5"/>
      <c r="I21" s="54"/>
      <c r="J21" s="54"/>
      <c r="K21" s="54"/>
      <c r="L21" s="54"/>
    </row>
    <row r="22" spans="1:13" s="55" customFormat="1" ht="16.649999999999999" customHeight="1" x14ac:dyDescent="0.25">
      <c r="A22" s="67" t="s">
        <v>125</v>
      </c>
      <c r="B22" s="69"/>
      <c r="C22" s="54"/>
      <c r="D22" s="6">
        <v>646</v>
      </c>
      <c r="E22" s="54"/>
      <c r="F22" s="6">
        <v>632</v>
      </c>
      <c r="G22" s="54"/>
      <c r="H22" s="6">
        <v>645</v>
      </c>
      <c r="I22" s="58"/>
      <c r="J22" s="7">
        <v>2535</v>
      </c>
      <c r="K22" s="8"/>
      <c r="L22" s="7">
        <v>2526</v>
      </c>
      <c r="M22" s="2"/>
    </row>
    <row r="23" spans="1:13" s="55" customFormat="1" ht="16.649999999999999" customHeight="1" x14ac:dyDescent="0.25">
      <c r="A23" s="9"/>
      <c r="B23" s="54"/>
      <c r="C23" s="54"/>
      <c r="D23" s="54"/>
      <c r="E23" s="54"/>
      <c r="F23" s="54"/>
      <c r="G23" s="54"/>
      <c r="H23" s="54"/>
      <c r="I23" s="54"/>
      <c r="J23" s="54"/>
      <c r="K23" s="54"/>
      <c r="L23" s="54"/>
      <c r="M23" s="2"/>
    </row>
    <row r="24" spans="1:13" s="55" customFormat="1" ht="16.649999999999999" customHeight="1" x14ac:dyDescent="0.25">
      <c r="A24" s="67" t="s">
        <v>200</v>
      </c>
      <c r="B24" s="69"/>
      <c r="C24" s="54"/>
      <c r="D24" s="10">
        <f>D10/D22</f>
        <v>0.4024767801857585</v>
      </c>
      <c r="E24" s="10"/>
      <c r="F24" s="10">
        <f>F10/F22</f>
        <v>0.35759493670886078</v>
      </c>
      <c r="G24" s="10"/>
      <c r="H24" s="10">
        <f>H10/H22</f>
        <v>0.37364341085271319</v>
      </c>
      <c r="I24" s="10"/>
      <c r="J24" s="10">
        <f>J10/J22</f>
        <v>0.40118343195266271</v>
      </c>
      <c r="K24" s="10"/>
      <c r="L24" s="10">
        <f>L10/L22</f>
        <v>0.40696753760886778</v>
      </c>
      <c r="M24" s="2"/>
    </row>
    <row r="25" spans="1:13" s="55" customFormat="1" ht="16.649999999999999" customHeight="1" x14ac:dyDescent="0.25">
      <c r="A25" s="9"/>
      <c r="B25" s="54"/>
      <c r="C25" s="54"/>
      <c r="D25" s="54"/>
      <c r="E25" s="54"/>
      <c r="F25" s="54"/>
      <c r="G25" s="54"/>
      <c r="H25" s="54"/>
      <c r="I25" s="54"/>
      <c r="J25" s="54"/>
      <c r="K25" s="54"/>
      <c r="L25" s="54"/>
      <c r="M25" s="2"/>
    </row>
    <row r="26" spans="1:13" s="55" customFormat="1" ht="16.649999999999999" customHeight="1" x14ac:dyDescent="0.25">
      <c r="A26" s="67" t="s">
        <v>201</v>
      </c>
      <c r="B26" s="69"/>
      <c r="C26" s="54"/>
      <c r="D26" s="10">
        <f>D20/D22</f>
        <v>0.48142414860681115</v>
      </c>
      <c r="E26" s="10"/>
      <c r="F26" s="10">
        <f>F20/F22</f>
        <v>0.49841772151898733</v>
      </c>
      <c r="G26" s="10"/>
      <c r="H26" s="10">
        <f>H20/H22</f>
        <v>0.48837209302325579</v>
      </c>
      <c r="I26" s="10"/>
      <c r="J26" s="10">
        <f>J20/J22</f>
        <v>0.48915187376725838</v>
      </c>
      <c r="K26" s="10"/>
      <c r="L26" s="10">
        <f>L20/L22</f>
        <v>0.47743467933491684</v>
      </c>
      <c r="M26" s="2"/>
    </row>
    <row r="27" spans="1:13" s="55" customFormat="1" ht="27.45" customHeight="1" x14ac:dyDescent="0.25">
      <c r="A27" s="9"/>
      <c r="B27" s="54"/>
      <c r="C27" s="54"/>
      <c r="D27" s="54"/>
      <c r="E27" s="54"/>
      <c r="F27" s="54"/>
      <c r="G27" s="54"/>
      <c r="H27" s="54"/>
      <c r="I27" s="54"/>
      <c r="J27" s="54"/>
      <c r="K27" s="54"/>
      <c r="L27" s="7"/>
    </row>
    <row r="28" spans="1:13" s="55" customFormat="1" ht="27.45" customHeight="1" x14ac:dyDescent="0.25">
      <c r="A28" s="70" t="s">
        <v>121</v>
      </c>
      <c r="B28" s="71"/>
      <c r="C28" s="71"/>
      <c r="D28" s="71"/>
      <c r="E28" s="71"/>
      <c r="F28" s="71"/>
      <c r="G28" s="71"/>
      <c r="H28" s="71"/>
      <c r="I28" s="71"/>
      <c r="J28" s="71"/>
      <c r="K28" s="71"/>
      <c r="L28" s="71"/>
    </row>
    <row r="29" spans="1:13" s="55" customFormat="1" ht="18.600000000000001" customHeight="1" x14ac:dyDescent="0.25">
      <c r="A29" s="2"/>
      <c r="B29" s="42"/>
      <c r="C29" s="42"/>
      <c r="D29" s="42"/>
      <c r="E29" s="42"/>
      <c r="F29" s="42"/>
      <c r="G29" s="42"/>
      <c r="H29" s="42"/>
      <c r="I29" s="42"/>
    </row>
    <row r="30" spans="1:13" s="55" customFormat="1" ht="39" customHeight="1" x14ac:dyDescent="0.25">
      <c r="A30" s="70" t="s">
        <v>222</v>
      </c>
      <c r="B30" s="71"/>
      <c r="C30" s="71"/>
      <c r="D30" s="71"/>
      <c r="E30" s="71"/>
      <c r="F30" s="71"/>
      <c r="G30" s="71"/>
      <c r="H30" s="71"/>
      <c r="I30" s="71"/>
      <c r="J30" s="71"/>
      <c r="K30" s="71"/>
      <c r="L30" s="71"/>
    </row>
    <row r="31" spans="1:13" s="55" customFormat="1" ht="18.600000000000001" customHeight="1" x14ac:dyDescent="0.25">
      <c r="A31" s="2"/>
      <c r="B31" s="42"/>
      <c r="C31" s="42"/>
      <c r="D31" s="42"/>
      <c r="E31" s="42"/>
      <c r="F31" s="42"/>
      <c r="G31" s="42"/>
      <c r="H31" s="42"/>
      <c r="I31" s="42"/>
    </row>
    <row r="32" spans="1:13" s="55" customFormat="1" ht="69" customHeight="1" x14ac:dyDescent="0.25">
      <c r="A32" s="66" t="s">
        <v>208</v>
      </c>
      <c r="B32" s="63"/>
      <c r="C32" s="63"/>
      <c r="D32" s="63"/>
      <c r="E32" s="63"/>
      <c r="F32" s="63"/>
      <c r="G32" s="63"/>
      <c r="H32" s="63"/>
      <c r="I32" s="63"/>
      <c r="J32" s="63"/>
      <c r="K32" s="63"/>
      <c r="L32" s="63"/>
    </row>
    <row r="33" spans="1:13" s="55" customFormat="1" ht="18.600000000000001" customHeight="1" x14ac:dyDescent="0.25">
      <c r="A33" s="70"/>
      <c r="B33" s="71"/>
      <c r="C33" s="71"/>
      <c r="D33" s="71"/>
      <c r="E33" s="71"/>
      <c r="F33" s="71"/>
      <c r="G33" s="71"/>
      <c r="H33" s="71"/>
      <c r="I33" s="71"/>
      <c r="J33" s="71"/>
      <c r="K33" s="71"/>
      <c r="L33" s="71"/>
    </row>
    <row r="34" spans="1:13" s="55" customFormat="1" ht="35.4" customHeight="1" x14ac:dyDescent="0.25">
      <c r="A34" s="66" t="s">
        <v>216</v>
      </c>
      <c r="B34" s="63"/>
      <c r="C34" s="63"/>
      <c r="D34" s="63"/>
      <c r="E34" s="63"/>
      <c r="F34" s="63"/>
      <c r="G34" s="63"/>
      <c r="H34" s="63"/>
      <c r="I34" s="63"/>
      <c r="J34" s="63"/>
      <c r="K34" s="63"/>
      <c r="L34" s="63"/>
    </row>
    <row r="35" spans="1:13" s="55" customFormat="1" ht="18.600000000000001" customHeight="1" x14ac:dyDescent="0.25">
      <c r="A35" s="63"/>
      <c r="B35" s="63"/>
      <c r="C35" s="63"/>
      <c r="D35" s="63"/>
      <c r="E35" s="63"/>
      <c r="F35" s="63"/>
      <c r="G35" s="63"/>
      <c r="H35" s="63"/>
      <c r="I35" s="63"/>
    </row>
    <row r="36" spans="1:13" s="55" customFormat="1" ht="37.200000000000003" customHeight="1" x14ac:dyDescent="0.25">
      <c r="A36" s="66" t="s">
        <v>217</v>
      </c>
      <c r="B36" s="63"/>
      <c r="C36" s="63"/>
      <c r="D36" s="63"/>
      <c r="E36" s="63"/>
      <c r="F36" s="63"/>
      <c r="G36" s="63"/>
      <c r="H36" s="63"/>
      <c r="I36" s="63"/>
      <c r="J36" s="63"/>
      <c r="K36" s="63"/>
      <c r="L36" s="63"/>
    </row>
    <row r="37" spans="1:13" s="55" customFormat="1" ht="18.600000000000001" customHeight="1" x14ac:dyDescent="0.25">
      <c r="A37" s="70"/>
      <c r="B37" s="71"/>
      <c r="C37" s="71"/>
      <c r="D37" s="71"/>
      <c r="E37" s="71"/>
      <c r="F37" s="71"/>
      <c r="G37" s="71"/>
      <c r="H37" s="71"/>
      <c r="I37" s="71"/>
      <c r="J37" s="71"/>
      <c r="K37" s="71"/>
      <c r="L37" s="71"/>
    </row>
    <row r="38" spans="1:13" s="55" customFormat="1" ht="32.4" customHeight="1" x14ac:dyDescent="0.25">
      <c r="A38" s="66" t="s">
        <v>218</v>
      </c>
      <c r="B38" s="63"/>
      <c r="C38" s="63"/>
      <c r="D38" s="63"/>
      <c r="E38" s="63"/>
      <c r="F38" s="63"/>
      <c r="G38" s="63"/>
      <c r="H38" s="63"/>
      <c r="I38" s="63"/>
      <c r="J38" s="63"/>
      <c r="K38" s="63"/>
      <c r="L38" s="63"/>
    </row>
    <row r="39" spans="1:13" s="55" customFormat="1" ht="19.2" customHeight="1" x14ac:dyDescent="0.25">
      <c r="A39" s="42"/>
      <c r="B39" s="42"/>
      <c r="C39" s="42"/>
      <c r="D39" s="42"/>
      <c r="E39" s="42"/>
      <c r="F39" s="42"/>
      <c r="G39" s="42"/>
      <c r="H39" s="42"/>
      <c r="I39" s="42"/>
      <c r="J39" s="42"/>
      <c r="K39" s="42"/>
      <c r="L39" s="42"/>
    </row>
    <row r="40" spans="1:13" s="55" customFormat="1" ht="75" customHeight="1" x14ac:dyDescent="0.25">
      <c r="A40" s="66" t="s">
        <v>221</v>
      </c>
      <c r="B40" s="63"/>
      <c r="C40" s="63"/>
      <c r="D40" s="63"/>
      <c r="E40" s="63"/>
      <c r="F40" s="63"/>
      <c r="G40" s="63"/>
      <c r="H40" s="63"/>
      <c r="I40" s="63"/>
      <c r="J40" s="63"/>
      <c r="K40" s="63"/>
      <c r="L40" s="63"/>
      <c r="M40" s="13"/>
    </row>
    <row r="41" spans="1:13" s="55" customFormat="1" ht="18.600000000000001" customHeight="1" x14ac:dyDescent="0.25">
      <c r="A41" s="11"/>
    </row>
    <row r="42" spans="1:13" s="55" customFormat="1" ht="16.649999999999999" customHeight="1" x14ac:dyDescent="0.25">
      <c r="A42" s="70" t="s">
        <v>198</v>
      </c>
      <c r="B42" s="71"/>
      <c r="C42" s="71"/>
      <c r="D42" s="71"/>
      <c r="E42" s="71"/>
      <c r="F42" s="71"/>
      <c r="G42" s="71"/>
      <c r="H42" s="71"/>
      <c r="I42" s="71"/>
      <c r="J42" s="71"/>
      <c r="K42" s="71"/>
      <c r="L42" s="71"/>
    </row>
    <row r="43" spans="1:13" s="55" customFormat="1" ht="18.600000000000001" customHeight="1" x14ac:dyDescent="0.25">
      <c r="A43" s="12"/>
      <c r="B43" s="3"/>
      <c r="C43" s="3"/>
      <c r="D43" s="3"/>
      <c r="E43" s="3"/>
      <c r="F43" s="3"/>
      <c r="G43" s="3"/>
      <c r="H43" s="3"/>
      <c r="I43" s="3"/>
    </row>
    <row r="44" spans="1:13" s="55" customFormat="1" ht="16.649999999999999" customHeight="1" x14ac:dyDescent="0.25">
      <c r="A44" s="70" t="s">
        <v>199</v>
      </c>
      <c r="B44" s="71"/>
      <c r="C44" s="71"/>
      <c r="D44" s="71"/>
      <c r="E44" s="71"/>
      <c r="F44" s="71"/>
      <c r="G44" s="71"/>
      <c r="H44" s="71"/>
      <c r="I44" s="71"/>
    </row>
    <row r="45" spans="1:13" s="55" customFormat="1" ht="16.649999999999999" customHeight="1" x14ac:dyDescent="0.25">
      <c r="A45" s="3"/>
    </row>
    <row r="46" spans="1:13" s="55" customFormat="1" ht="16.649999999999999" customHeight="1" x14ac:dyDescent="0.25">
      <c r="A46" s="13"/>
      <c r="B46" s="13"/>
      <c r="C46" s="13"/>
      <c r="D46" s="13"/>
      <c r="E46" s="13"/>
      <c r="F46" s="13"/>
      <c r="G46" s="13"/>
      <c r="H46" s="13"/>
      <c r="I46" s="13"/>
      <c r="J46" s="13"/>
      <c r="K46" s="13"/>
      <c r="L46" s="13"/>
    </row>
    <row r="47" spans="1:13" s="55" customFormat="1" ht="16.649999999999999" customHeight="1" x14ac:dyDescent="0.25"/>
    <row r="48" spans="1:13" s="55" customFormat="1" ht="16.649999999999999" customHeight="1" x14ac:dyDescent="0.25"/>
    <row r="49" s="55" customFormat="1" ht="16.649999999999999" customHeight="1" x14ac:dyDescent="0.25"/>
    <row r="50" s="55" customFormat="1" ht="16.649999999999999" customHeight="1" x14ac:dyDescent="0.25"/>
    <row r="51" s="55" customFormat="1" ht="16.649999999999999" customHeight="1" x14ac:dyDescent="0.25"/>
    <row r="52" s="55" customFormat="1" ht="16.649999999999999" customHeight="1" x14ac:dyDescent="0.25"/>
    <row r="53" s="55" customFormat="1" ht="16.649999999999999" customHeight="1" x14ac:dyDescent="0.25"/>
    <row r="54" s="55" customFormat="1" ht="16.649999999999999" customHeight="1" x14ac:dyDescent="0.25"/>
    <row r="55" s="55" customFormat="1" ht="16.649999999999999" customHeight="1" x14ac:dyDescent="0.25"/>
    <row r="56" s="55" customFormat="1" ht="16.649999999999999" customHeight="1" x14ac:dyDescent="0.25"/>
    <row r="57" s="55" customFormat="1" ht="16.649999999999999" customHeight="1" x14ac:dyDescent="0.25"/>
    <row r="58" s="55" customFormat="1" ht="16.649999999999999" customHeight="1" x14ac:dyDescent="0.25"/>
    <row r="59" s="55" customFormat="1" ht="16.649999999999999" customHeight="1" x14ac:dyDescent="0.25"/>
    <row r="60" s="55" customFormat="1" ht="16.649999999999999" customHeight="1" x14ac:dyDescent="0.25"/>
    <row r="61" s="55" customFormat="1" ht="16.649999999999999" customHeight="1" x14ac:dyDescent="0.25"/>
    <row r="62" s="55" customFormat="1" ht="16.649999999999999" customHeight="1" x14ac:dyDescent="0.25"/>
    <row r="63" s="55" customFormat="1" ht="16.649999999999999" customHeight="1" x14ac:dyDescent="0.25"/>
    <row r="64" s="55" customFormat="1" ht="16.649999999999999" customHeight="1" x14ac:dyDescent="0.25"/>
  </sheetData>
  <mergeCells count="26">
    <mergeCell ref="A32:L32"/>
    <mergeCell ref="A33:L33"/>
    <mergeCell ref="A30:L30"/>
    <mergeCell ref="A44:I44"/>
    <mergeCell ref="A42:L42"/>
    <mergeCell ref="A38:L38"/>
    <mergeCell ref="A37:L37"/>
    <mergeCell ref="A36:L36"/>
    <mergeCell ref="A40:L40"/>
    <mergeCell ref="A34:L34"/>
    <mergeCell ref="A35:I35"/>
    <mergeCell ref="A21:B21"/>
    <mergeCell ref="A22:B22"/>
    <mergeCell ref="A24:B24"/>
    <mergeCell ref="A26:B26"/>
    <mergeCell ref="A28:L28"/>
    <mergeCell ref="A1:L1"/>
    <mergeCell ref="J7:L7"/>
    <mergeCell ref="A10:B10"/>
    <mergeCell ref="A11:B11"/>
    <mergeCell ref="A20:B20"/>
    <mergeCell ref="D7:H7"/>
    <mergeCell ref="A4:L4"/>
    <mergeCell ref="A3:L3"/>
    <mergeCell ref="A2:L2"/>
    <mergeCell ref="A5:L5"/>
  </mergeCells>
  <pageMargins left="0.75" right="0.75" top="1" bottom="1" header="0.5" footer="0.5"/>
  <pageSetup scale="51"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showRuler="0" zoomScaleNormal="100" workbookViewId="0">
      <selection activeCell="A27" sqref="A27:L27"/>
    </sheetView>
  </sheetViews>
  <sheetFormatPr defaultColWidth="13.33203125" defaultRowHeight="13.2" x14ac:dyDescent="0.25"/>
  <cols>
    <col min="1" max="1" width="3.44140625" style="55" customWidth="1"/>
    <col min="2" max="2" width="57.6640625" style="55" customWidth="1"/>
    <col min="3" max="3" width="1.88671875" style="55" customWidth="1"/>
    <col min="4" max="4" width="18.33203125" style="55" customWidth="1"/>
    <col min="5" max="5" width="1.88671875" style="55" customWidth="1"/>
    <col min="6" max="6" width="18.33203125" style="55" customWidth="1"/>
    <col min="7" max="7" width="1.88671875" style="55" customWidth="1"/>
    <col min="8" max="8" width="18.33203125" style="55" customWidth="1"/>
    <col min="9" max="9" width="1.88671875" style="55" customWidth="1"/>
    <col min="10" max="10" width="21.44140625" style="55" customWidth="1"/>
    <col min="11" max="11" width="1.88671875" style="55" customWidth="1"/>
    <col min="12" max="12" width="21.44140625" style="55" customWidth="1"/>
    <col min="13" max="19" width="20.109375" style="55" customWidth="1"/>
    <col min="20" max="16384" width="13.33203125" style="55"/>
  </cols>
  <sheetData>
    <row r="1" spans="1:12" s="55" customFormat="1" ht="16.649999999999999" customHeight="1" x14ac:dyDescent="0.25">
      <c r="A1" s="62" t="s">
        <v>0</v>
      </c>
      <c r="B1" s="63"/>
      <c r="C1" s="63"/>
      <c r="D1" s="63"/>
      <c r="E1" s="63"/>
      <c r="F1" s="63"/>
      <c r="G1" s="63"/>
      <c r="H1" s="63"/>
      <c r="I1" s="63"/>
      <c r="J1" s="63"/>
      <c r="K1" s="63"/>
      <c r="L1" s="63"/>
    </row>
    <row r="2" spans="1:12" s="55" customFormat="1" ht="16.649999999999999" customHeight="1" x14ac:dyDescent="0.25">
      <c r="A2" s="62" t="s">
        <v>205</v>
      </c>
      <c r="B2" s="63"/>
      <c r="C2" s="63"/>
      <c r="D2" s="63"/>
      <c r="E2" s="63"/>
      <c r="F2" s="63"/>
      <c r="G2" s="63"/>
      <c r="H2" s="63"/>
      <c r="I2" s="63"/>
      <c r="J2" s="63"/>
      <c r="K2" s="63"/>
      <c r="L2" s="63"/>
    </row>
    <row r="3" spans="1:12" s="55" customFormat="1" ht="16.649999999999999" customHeight="1" x14ac:dyDescent="0.25">
      <c r="A3" s="62" t="s">
        <v>105</v>
      </c>
      <c r="B3" s="63"/>
      <c r="C3" s="63"/>
      <c r="D3" s="63"/>
      <c r="E3" s="63"/>
      <c r="F3" s="63"/>
      <c r="G3" s="63"/>
      <c r="H3" s="63"/>
      <c r="I3" s="63"/>
      <c r="J3" s="63"/>
      <c r="K3" s="63"/>
      <c r="L3" s="63"/>
    </row>
    <row r="4" spans="1:12" s="55" customFormat="1" ht="16.649999999999999" customHeight="1" x14ac:dyDescent="0.25">
      <c r="A4" s="62" t="s">
        <v>44</v>
      </c>
      <c r="B4" s="63"/>
      <c r="C4" s="63"/>
      <c r="D4" s="63"/>
      <c r="E4" s="63"/>
      <c r="F4" s="63"/>
      <c r="G4" s="63"/>
      <c r="H4" s="63"/>
      <c r="I4" s="63"/>
      <c r="J4" s="63"/>
      <c r="K4" s="63"/>
      <c r="L4" s="63"/>
    </row>
    <row r="5" spans="1:12" s="55" customFormat="1" ht="16.649999999999999" customHeight="1" x14ac:dyDescent="0.25">
      <c r="A5" s="62" t="s">
        <v>2</v>
      </c>
      <c r="B5" s="63"/>
      <c r="C5" s="63"/>
      <c r="D5" s="63"/>
      <c r="E5" s="63"/>
      <c r="F5" s="63"/>
      <c r="G5" s="63"/>
      <c r="H5" s="63"/>
      <c r="I5" s="63"/>
      <c r="J5" s="63"/>
      <c r="K5" s="63"/>
      <c r="L5" s="63"/>
    </row>
    <row r="6" spans="1:12" s="55" customFormat="1" ht="16.649999999999999" customHeight="1" x14ac:dyDescent="0.25"/>
    <row r="7" spans="1:12" s="55" customFormat="1" ht="16.649999999999999" customHeight="1" x14ac:dyDescent="0.25">
      <c r="D7" s="64" t="s">
        <v>45</v>
      </c>
      <c r="E7" s="63"/>
      <c r="F7" s="63"/>
      <c r="G7" s="63"/>
      <c r="H7" s="63"/>
      <c r="J7" s="64" t="s">
        <v>4</v>
      </c>
      <c r="K7" s="64"/>
      <c r="L7" s="64"/>
    </row>
    <row r="8" spans="1:12" s="55" customFormat="1" ht="16.649999999999999" customHeight="1" x14ac:dyDescent="0.25">
      <c r="D8" s="47">
        <v>43830</v>
      </c>
      <c r="E8" s="48"/>
      <c r="F8" s="47">
        <v>43738</v>
      </c>
      <c r="G8" s="48"/>
      <c r="H8" s="47">
        <v>43465</v>
      </c>
      <c r="J8" s="47">
        <v>43830</v>
      </c>
      <c r="K8" s="48"/>
      <c r="L8" s="47">
        <v>43465</v>
      </c>
    </row>
    <row r="9" spans="1:12" s="55" customFormat="1" ht="16.649999999999999" customHeight="1" x14ac:dyDescent="0.25">
      <c r="D9" s="41">
        <v>43830</v>
      </c>
      <c r="F9" s="41">
        <v>43738</v>
      </c>
      <c r="H9" s="41">
        <v>43465</v>
      </c>
      <c r="J9" s="41">
        <v>43830</v>
      </c>
      <c r="K9" s="13"/>
      <c r="L9" s="41">
        <v>43465</v>
      </c>
    </row>
    <row r="10" spans="1:12" s="55" customFormat="1" ht="16.649999999999999" customHeight="1" x14ac:dyDescent="0.25">
      <c r="A10" s="65" t="s">
        <v>126</v>
      </c>
      <c r="B10" s="63"/>
      <c r="D10" s="6">
        <v>386</v>
      </c>
      <c r="E10" s="54"/>
      <c r="F10" s="6">
        <v>406</v>
      </c>
      <c r="G10" s="54"/>
      <c r="H10" s="6">
        <v>404</v>
      </c>
      <c r="I10" s="54"/>
      <c r="J10" s="7">
        <v>1518</v>
      </c>
      <c r="K10" s="54"/>
      <c r="L10" s="7">
        <v>1498</v>
      </c>
    </row>
    <row r="11" spans="1:12" s="55" customFormat="1" ht="16.649999999999999" customHeight="1" x14ac:dyDescent="0.25">
      <c r="A11" s="66" t="s">
        <v>108</v>
      </c>
      <c r="B11" s="63"/>
      <c r="D11" s="54"/>
      <c r="E11" s="54"/>
      <c r="F11" s="54"/>
      <c r="G11" s="54"/>
      <c r="H11" s="54"/>
      <c r="I11" s="54"/>
      <c r="J11" s="59"/>
      <c r="K11" s="54"/>
      <c r="L11" s="59"/>
    </row>
    <row r="12" spans="1:12" s="55" customFormat="1" ht="16.649999999999999" customHeight="1" x14ac:dyDescent="0.25">
      <c r="B12" s="56" t="s">
        <v>127</v>
      </c>
      <c r="D12" s="7">
        <v>-25</v>
      </c>
      <c r="E12" s="54"/>
      <c r="F12" s="7">
        <v>-25</v>
      </c>
      <c r="G12" s="54"/>
      <c r="H12" s="7">
        <v>-26</v>
      </c>
      <c r="I12" s="54"/>
      <c r="J12" s="7">
        <v>-101</v>
      </c>
      <c r="K12" s="54"/>
      <c r="L12" s="7">
        <v>-109</v>
      </c>
    </row>
    <row r="13" spans="1:12" s="55" customFormat="1" ht="16.649999999999999" customHeight="1" x14ac:dyDescent="0.25">
      <c r="B13" s="56" t="s">
        <v>193</v>
      </c>
      <c r="D13" s="7">
        <v>-5</v>
      </c>
      <c r="E13" s="54"/>
      <c r="F13" s="7">
        <v>-10</v>
      </c>
      <c r="G13" s="54"/>
      <c r="H13" s="7">
        <v>-14</v>
      </c>
      <c r="I13" s="54"/>
      <c r="J13" s="7">
        <v>-30</v>
      </c>
      <c r="K13" s="54"/>
      <c r="L13" s="7">
        <v>-21</v>
      </c>
    </row>
    <row r="14" spans="1:12" s="55" customFormat="1" ht="16.649999999999999" customHeight="1" x14ac:dyDescent="0.25">
      <c r="B14" s="56" t="s">
        <v>192</v>
      </c>
      <c r="D14" s="7">
        <v>-9</v>
      </c>
      <c r="E14" s="54"/>
      <c r="F14" s="7">
        <v>-30</v>
      </c>
      <c r="G14" s="54"/>
      <c r="H14" s="7">
        <v>0</v>
      </c>
      <c r="I14" s="54"/>
      <c r="J14" s="7">
        <v>-39</v>
      </c>
      <c r="K14" s="54"/>
      <c r="L14" s="7">
        <v>0</v>
      </c>
    </row>
    <row r="15" spans="1:12" s="55" customFormat="1" ht="16.649999999999999" customHeight="1" x14ac:dyDescent="0.25">
      <c r="B15" s="56" t="s">
        <v>194</v>
      </c>
      <c r="D15" s="7">
        <v>0</v>
      </c>
      <c r="E15" s="54"/>
      <c r="F15" s="7">
        <v>0</v>
      </c>
      <c r="G15" s="54"/>
      <c r="H15" s="7">
        <v>0</v>
      </c>
      <c r="I15" s="54"/>
      <c r="J15" s="7">
        <v>-11</v>
      </c>
      <c r="K15" s="54"/>
      <c r="L15" s="7">
        <v>0</v>
      </c>
    </row>
    <row r="16" spans="1:12" s="55" customFormat="1" ht="16.649999999999999" customHeight="1" x14ac:dyDescent="0.25">
      <c r="B16" s="56" t="s">
        <v>195</v>
      </c>
      <c r="D16" s="7">
        <v>0</v>
      </c>
      <c r="E16" s="54"/>
      <c r="F16" s="7">
        <v>0</v>
      </c>
      <c r="G16" s="54"/>
      <c r="H16" s="7">
        <v>-23</v>
      </c>
      <c r="I16" s="54"/>
      <c r="J16" s="7">
        <v>0</v>
      </c>
      <c r="K16" s="54"/>
      <c r="L16" s="7">
        <v>-31</v>
      </c>
    </row>
    <row r="17" spans="1:12" s="55" customFormat="1" ht="16.649999999999999" customHeight="1" x14ac:dyDescent="0.25">
      <c r="B17" s="56" t="s">
        <v>196</v>
      </c>
      <c r="D17" s="7">
        <v>0</v>
      </c>
      <c r="E17" s="54"/>
      <c r="F17" s="7">
        <v>-20</v>
      </c>
      <c r="G17" s="54"/>
      <c r="H17" s="7">
        <v>0</v>
      </c>
      <c r="I17" s="54"/>
      <c r="J17" s="7">
        <v>-20</v>
      </c>
      <c r="K17" s="54"/>
      <c r="L17" s="7">
        <v>0</v>
      </c>
    </row>
    <row r="18" spans="1:12" s="55" customFormat="1" ht="16.649999999999999" customHeight="1" x14ac:dyDescent="0.25">
      <c r="B18" s="56" t="s">
        <v>197</v>
      </c>
      <c r="D18" s="7">
        <v>-12</v>
      </c>
      <c r="E18" s="54"/>
      <c r="F18" s="7">
        <v>-4</v>
      </c>
      <c r="G18" s="54"/>
      <c r="H18" s="7">
        <v>-11</v>
      </c>
      <c r="I18" s="54"/>
      <c r="J18" s="7">
        <v>-22</v>
      </c>
      <c r="K18" s="54"/>
      <c r="L18" s="7">
        <v>-17</v>
      </c>
    </row>
    <row r="19" spans="1:12" s="55" customFormat="1" ht="16.649999999999999" customHeight="1" x14ac:dyDescent="0.25">
      <c r="B19" s="56" t="s">
        <v>112</v>
      </c>
      <c r="D19" s="16">
        <f>SUM(D12:D18)</f>
        <v>-51</v>
      </c>
      <c r="E19" s="54"/>
      <c r="F19" s="16">
        <f>SUM(F12:F18)</f>
        <v>-89</v>
      </c>
      <c r="G19" s="54"/>
      <c r="H19" s="16">
        <f>SUM(H12:H18)</f>
        <v>-74</v>
      </c>
      <c r="I19" s="54"/>
      <c r="J19" s="16">
        <f>SUM(J12:J18)</f>
        <v>-223</v>
      </c>
      <c r="K19" s="54"/>
      <c r="L19" s="16">
        <f>SUM(L12:L18)</f>
        <v>-178</v>
      </c>
    </row>
    <row r="20" spans="1:12" s="55" customFormat="1" ht="16.649999999999999" customHeight="1" x14ac:dyDescent="0.25">
      <c r="A20" s="65" t="s">
        <v>128</v>
      </c>
      <c r="B20" s="63"/>
      <c r="D20" s="4">
        <f>D19+D10</f>
        <v>335</v>
      </c>
      <c r="E20" s="54"/>
      <c r="F20" s="4">
        <f>F19+F10</f>
        <v>317</v>
      </c>
      <c r="G20" s="54"/>
      <c r="H20" s="4">
        <f>H19+H10</f>
        <v>330</v>
      </c>
      <c r="I20" s="54"/>
      <c r="J20" s="4">
        <f>J19+J10</f>
        <v>1295</v>
      </c>
      <c r="K20" s="54"/>
      <c r="L20" s="4">
        <f>L19+L10</f>
        <v>1320</v>
      </c>
    </row>
    <row r="21" spans="1:12" s="55" customFormat="1" ht="16.649999999999999" customHeight="1" x14ac:dyDescent="0.25">
      <c r="D21" s="50"/>
      <c r="F21" s="50"/>
      <c r="H21" s="50"/>
      <c r="J21" s="50"/>
      <c r="L21" s="50"/>
    </row>
    <row r="22" spans="1:12" s="55" customFormat="1" ht="16.649999999999999" customHeight="1" x14ac:dyDescent="0.25"/>
    <row r="23" spans="1:12" s="55" customFormat="1" ht="27.45" customHeight="1" x14ac:dyDescent="0.25">
      <c r="A23" s="70" t="s">
        <v>121</v>
      </c>
      <c r="B23" s="71"/>
      <c r="C23" s="71"/>
      <c r="D23" s="71"/>
      <c r="E23" s="71"/>
      <c r="F23" s="71"/>
      <c r="G23" s="71"/>
      <c r="H23" s="71"/>
      <c r="I23" s="71"/>
      <c r="J23" s="71"/>
      <c r="K23" s="71"/>
      <c r="L23" s="71"/>
    </row>
    <row r="24" spans="1:12" s="55" customFormat="1" ht="18.600000000000001" customHeight="1" x14ac:dyDescent="0.25">
      <c r="A24" s="2"/>
      <c r="B24" s="42"/>
      <c r="C24" s="42"/>
      <c r="D24" s="42"/>
      <c r="E24" s="42"/>
      <c r="F24" s="42"/>
      <c r="G24" s="42"/>
      <c r="H24" s="42"/>
      <c r="I24" s="42"/>
    </row>
    <row r="25" spans="1:12" s="55" customFormat="1" ht="38.4" customHeight="1" x14ac:dyDescent="0.25">
      <c r="A25" s="70" t="s">
        <v>222</v>
      </c>
      <c r="B25" s="71"/>
      <c r="C25" s="71"/>
      <c r="D25" s="71"/>
      <c r="E25" s="71"/>
      <c r="F25" s="71"/>
      <c r="G25" s="71"/>
      <c r="H25" s="71"/>
      <c r="I25" s="71"/>
      <c r="J25" s="71"/>
      <c r="K25" s="71"/>
      <c r="L25" s="71"/>
    </row>
    <row r="26" spans="1:12" s="55" customFormat="1" ht="18.600000000000001" customHeight="1" x14ac:dyDescent="0.25">
      <c r="A26" s="2"/>
      <c r="B26" s="42"/>
      <c r="C26" s="42"/>
      <c r="D26" s="42"/>
      <c r="E26" s="42"/>
      <c r="F26" s="42"/>
      <c r="G26" s="42"/>
      <c r="H26" s="42"/>
      <c r="I26" s="42"/>
    </row>
    <row r="27" spans="1:12" s="55" customFormat="1" ht="77.400000000000006" customHeight="1" x14ac:dyDescent="0.25">
      <c r="A27" s="66" t="s">
        <v>208</v>
      </c>
      <c r="B27" s="63"/>
      <c r="C27" s="63"/>
      <c r="D27" s="63"/>
      <c r="E27" s="63"/>
      <c r="F27" s="63"/>
      <c r="G27" s="63"/>
      <c r="H27" s="63"/>
      <c r="I27" s="63"/>
      <c r="J27" s="63"/>
      <c r="K27" s="63"/>
      <c r="L27" s="63"/>
    </row>
    <row r="28" spans="1:12" s="55" customFormat="1" ht="18.600000000000001" customHeight="1" x14ac:dyDescent="0.25">
      <c r="A28" s="70"/>
      <c r="B28" s="71"/>
      <c r="C28" s="71"/>
      <c r="D28" s="71"/>
      <c r="E28" s="71"/>
      <c r="F28" s="71"/>
      <c r="G28" s="71"/>
      <c r="H28" s="71"/>
      <c r="I28" s="71"/>
      <c r="J28" s="71"/>
      <c r="K28" s="71"/>
      <c r="L28" s="71"/>
    </row>
    <row r="29" spans="1:12" s="55" customFormat="1" ht="36.6" customHeight="1" x14ac:dyDescent="0.25">
      <c r="A29" s="66" t="s">
        <v>216</v>
      </c>
      <c r="B29" s="63"/>
      <c r="C29" s="63"/>
      <c r="D29" s="63"/>
      <c r="E29" s="63"/>
      <c r="F29" s="63"/>
      <c r="G29" s="63"/>
      <c r="H29" s="63"/>
      <c r="I29" s="63"/>
      <c r="J29" s="63"/>
      <c r="K29" s="63"/>
      <c r="L29" s="63"/>
    </row>
    <row r="30" spans="1:12" s="55" customFormat="1" ht="18.600000000000001" customHeight="1" x14ac:dyDescent="0.25">
      <c r="A30" s="63"/>
      <c r="B30" s="63"/>
      <c r="C30" s="63"/>
      <c r="D30" s="63"/>
      <c r="E30" s="63"/>
      <c r="F30" s="63"/>
      <c r="G30" s="63"/>
      <c r="H30" s="63"/>
      <c r="I30" s="63"/>
    </row>
    <row r="31" spans="1:12" s="55" customFormat="1" ht="41.4" customHeight="1" x14ac:dyDescent="0.25">
      <c r="A31" s="66" t="s">
        <v>217</v>
      </c>
      <c r="B31" s="63"/>
      <c r="C31" s="63"/>
      <c r="D31" s="63"/>
      <c r="E31" s="63"/>
      <c r="F31" s="63"/>
      <c r="G31" s="63"/>
      <c r="H31" s="63"/>
      <c r="I31" s="63"/>
      <c r="J31" s="63"/>
      <c r="K31" s="63"/>
      <c r="L31" s="63"/>
    </row>
    <row r="32" spans="1:12" s="55" customFormat="1" ht="16.649999999999999" customHeight="1" x14ac:dyDescent="0.25">
      <c r="A32" s="70"/>
      <c r="B32" s="71"/>
      <c r="C32" s="71"/>
      <c r="D32" s="71"/>
      <c r="E32" s="71"/>
      <c r="F32" s="71"/>
      <c r="G32" s="71"/>
      <c r="H32" s="71"/>
      <c r="I32" s="71"/>
      <c r="J32" s="71"/>
      <c r="K32" s="71"/>
      <c r="L32" s="71"/>
    </row>
    <row r="33" spans="1:13" s="55" customFormat="1" ht="33" customHeight="1" x14ac:dyDescent="0.25">
      <c r="A33" s="66" t="s">
        <v>218</v>
      </c>
      <c r="B33" s="63"/>
      <c r="C33" s="63"/>
      <c r="D33" s="63"/>
      <c r="E33" s="63"/>
      <c r="F33" s="63"/>
      <c r="G33" s="63"/>
      <c r="H33" s="63"/>
      <c r="I33" s="63"/>
      <c r="J33" s="63"/>
      <c r="K33" s="63"/>
      <c r="L33" s="63"/>
    </row>
    <row r="34" spans="1:13" s="55" customFormat="1" ht="16.649999999999999" customHeight="1" x14ac:dyDescent="0.25">
      <c r="I34" s="51"/>
    </row>
    <row r="35" spans="1:13" s="55" customFormat="1" ht="75.599999999999994" customHeight="1" x14ac:dyDescent="0.25">
      <c r="A35" s="66" t="s">
        <v>221</v>
      </c>
      <c r="B35" s="63"/>
      <c r="C35" s="63"/>
      <c r="D35" s="63"/>
      <c r="E35" s="63"/>
      <c r="F35" s="63"/>
      <c r="G35" s="63"/>
      <c r="H35" s="63"/>
      <c r="I35" s="63"/>
      <c r="J35" s="63"/>
      <c r="K35" s="63"/>
      <c r="L35" s="63"/>
      <c r="M35" s="13"/>
    </row>
    <row r="36" spans="1:13" s="55" customFormat="1" ht="16.649999999999999" customHeight="1" x14ac:dyDescent="0.25">
      <c r="I36" s="52"/>
    </row>
    <row r="37" spans="1:13" s="55" customFormat="1" ht="16.649999999999999" customHeight="1" x14ac:dyDescent="0.25"/>
    <row r="38" spans="1:13" s="55" customFormat="1" ht="16.649999999999999" customHeight="1" x14ac:dyDescent="0.25"/>
    <row r="39" spans="1:13" s="55" customFormat="1" ht="16.649999999999999" customHeight="1" x14ac:dyDescent="0.25"/>
    <row r="40" spans="1:13" s="55" customFormat="1" ht="16.649999999999999" customHeight="1" x14ac:dyDescent="0.25"/>
    <row r="41" spans="1:13" s="55" customFormat="1" ht="16.649999999999999" customHeight="1" x14ac:dyDescent="0.25"/>
    <row r="42" spans="1:13" s="55" customFormat="1" ht="16.649999999999999" customHeight="1" x14ac:dyDescent="0.25"/>
    <row r="43" spans="1:13" s="55" customFormat="1" ht="16.649999999999999" customHeight="1" x14ac:dyDescent="0.25"/>
    <row r="44" spans="1:13" s="55" customFormat="1" ht="16.649999999999999" customHeight="1" x14ac:dyDescent="0.25"/>
    <row r="45" spans="1:13" s="55" customFormat="1" ht="16.649999999999999" customHeight="1" x14ac:dyDescent="0.25"/>
    <row r="46" spans="1:13" s="55" customFormat="1" ht="16.649999999999999" customHeight="1" x14ac:dyDescent="0.25"/>
    <row r="47" spans="1:13" s="55" customFormat="1" ht="16.649999999999999" customHeight="1" x14ac:dyDescent="0.25"/>
    <row r="48" spans="1:13" s="55" customFormat="1" ht="16.649999999999999" customHeight="1" x14ac:dyDescent="0.25"/>
    <row r="49" s="55" customFormat="1" ht="16.649999999999999" customHeight="1" x14ac:dyDescent="0.25"/>
    <row r="50" s="55" customFormat="1" ht="16.649999999999999" customHeight="1" x14ac:dyDescent="0.25"/>
    <row r="51" s="55" customFormat="1" ht="16.649999999999999" customHeight="1" x14ac:dyDescent="0.25"/>
    <row r="52" s="55" customFormat="1" ht="16.649999999999999" customHeight="1" x14ac:dyDescent="0.25"/>
    <row r="53" s="55" customFormat="1" ht="16.649999999999999" customHeight="1" x14ac:dyDescent="0.25"/>
    <row r="54" s="55" customFormat="1" ht="16.649999999999999" customHeight="1" x14ac:dyDescent="0.25"/>
    <row r="55" s="55" customFormat="1" ht="16.649999999999999" customHeight="1" x14ac:dyDescent="0.25"/>
    <row r="56" s="55" customFormat="1" ht="16.649999999999999" customHeight="1" x14ac:dyDescent="0.25"/>
    <row r="57" s="55" customFormat="1" ht="16.649999999999999" customHeight="1" x14ac:dyDescent="0.25"/>
    <row r="58" s="55" customFormat="1" ht="16.649999999999999" customHeight="1" x14ac:dyDescent="0.25"/>
    <row r="59" s="55" customFormat="1" ht="16.649999999999999" customHeight="1" x14ac:dyDescent="0.25"/>
    <row r="60" s="55" customFormat="1" ht="16.649999999999999" customHeight="1" x14ac:dyDescent="0.25"/>
    <row r="61" s="55" customFormat="1" ht="16.649999999999999" customHeight="1" x14ac:dyDescent="0.25"/>
    <row r="62" s="55" customFormat="1" ht="16.649999999999999" customHeight="1" x14ac:dyDescent="0.25"/>
    <row r="63" s="55" customFormat="1" ht="16.649999999999999" customHeight="1" x14ac:dyDescent="0.25"/>
    <row r="64" s="55" customFormat="1" ht="16.649999999999999" customHeight="1" x14ac:dyDescent="0.25"/>
    <row r="65" s="55" customFormat="1" ht="16.649999999999999" customHeight="1" x14ac:dyDescent="0.25"/>
    <row r="66" s="55" customFormat="1" ht="16.649999999999999" customHeight="1" x14ac:dyDescent="0.25"/>
    <row r="67" s="55" customFormat="1" ht="16.649999999999999" customHeight="1" x14ac:dyDescent="0.25"/>
    <row r="68" s="55" customFormat="1" ht="16.649999999999999" customHeight="1" x14ac:dyDescent="0.25"/>
    <row r="69" s="55" customFormat="1" ht="16.649999999999999" customHeight="1" x14ac:dyDescent="0.25"/>
    <row r="70" s="55" customFormat="1" ht="16.649999999999999" customHeight="1" x14ac:dyDescent="0.25"/>
    <row r="71" s="55" customFormat="1" ht="16.649999999999999" customHeight="1" x14ac:dyDescent="0.25"/>
    <row r="72" s="55" customFormat="1" ht="16.649999999999999" customHeight="1" x14ac:dyDescent="0.25"/>
    <row r="73" s="55" customFormat="1" ht="16.649999999999999" customHeight="1" x14ac:dyDescent="0.25"/>
    <row r="74" s="55" customFormat="1" ht="16.649999999999999" customHeight="1" x14ac:dyDescent="0.25"/>
    <row r="75" s="55" customFormat="1" ht="16.649999999999999" customHeight="1" x14ac:dyDescent="0.25"/>
    <row r="76" s="55" customFormat="1" ht="16.649999999999999" customHeight="1" x14ac:dyDescent="0.25"/>
    <row r="77" s="55" customFormat="1" ht="16.649999999999999" customHeight="1" x14ac:dyDescent="0.25"/>
    <row r="78" s="55" customFormat="1" ht="16.649999999999999" customHeight="1" x14ac:dyDescent="0.25"/>
    <row r="79" s="55" customFormat="1" ht="16.649999999999999" customHeight="1" x14ac:dyDescent="0.25"/>
    <row r="80" s="55" customFormat="1" ht="16.649999999999999" customHeight="1" x14ac:dyDescent="0.25"/>
    <row r="81" s="55" customFormat="1" ht="16.649999999999999" customHeight="1" x14ac:dyDescent="0.25"/>
    <row r="82" s="55" customFormat="1" ht="16.649999999999999" customHeight="1" x14ac:dyDescent="0.25"/>
    <row r="83" s="55" customFormat="1" ht="16.649999999999999" customHeight="1" x14ac:dyDescent="0.25"/>
    <row r="84" s="55" customFormat="1" ht="16.649999999999999" customHeight="1" x14ac:dyDescent="0.25"/>
    <row r="85" s="55" customFormat="1" ht="16.649999999999999" customHeight="1" x14ac:dyDescent="0.25"/>
    <row r="86" s="55" customFormat="1" ht="16.649999999999999" customHeight="1" x14ac:dyDescent="0.25"/>
    <row r="87" s="55" customFormat="1" ht="16.649999999999999" customHeight="1" x14ac:dyDescent="0.25"/>
  </sheetData>
  <mergeCells count="20">
    <mergeCell ref="A1:L1"/>
    <mergeCell ref="J7:L7"/>
    <mergeCell ref="A10:B10"/>
    <mergeCell ref="A11:B11"/>
    <mergeCell ref="A20:B20"/>
    <mergeCell ref="D7:H7"/>
    <mergeCell ref="A4:L4"/>
    <mergeCell ref="A3:L3"/>
    <mergeCell ref="A2:L2"/>
    <mergeCell ref="A5:L5"/>
    <mergeCell ref="A35:L35"/>
    <mergeCell ref="A31:L31"/>
    <mergeCell ref="A23:L23"/>
    <mergeCell ref="A29:L29"/>
    <mergeCell ref="A33:L33"/>
    <mergeCell ref="A27:L27"/>
    <mergeCell ref="A28:L28"/>
    <mergeCell ref="A25:L25"/>
    <mergeCell ref="A32:L32"/>
    <mergeCell ref="A30:I30"/>
  </mergeCells>
  <pageMargins left="0.75" right="0.75" top="1" bottom="1" header="0.5" footer="0.5"/>
  <pageSetup scale="54"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9"/>
  <sheetViews>
    <sheetView zoomScaleNormal="100" workbookViewId="0">
      <pane xSplit="2" ySplit="6" topLeftCell="C7" activePane="bottomRight" state="frozen"/>
      <selection activeCell="C26" sqref="C26"/>
      <selection pane="topRight" activeCell="C26" sqref="C26"/>
      <selection pane="bottomLeft" activeCell="C26" sqref="C26"/>
      <selection pane="bottomRight" activeCell="B16" sqref="B16"/>
    </sheetView>
  </sheetViews>
  <sheetFormatPr defaultColWidth="13.33203125" defaultRowHeight="13.2" x14ac:dyDescent="0.25"/>
  <cols>
    <col min="1" max="1" width="2.6640625" style="55" customWidth="1"/>
    <col min="2" max="2" width="83.6640625" style="55" customWidth="1"/>
    <col min="3" max="3" width="18.5546875" style="55" customWidth="1"/>
    <col min="4" max="4" width="1.88671875" style="55" customWidth="1"/>
    <col min="5" max="5" width="18.5546875" style="55" customWidth="1"/>
    <col min="6" max="6" width="1.88671875" style="55" customWidth="1"/>
    <col min="7" max="7" width="18.5546875" style="55" customWidth="1"/>
    <col min="8" max="26" width="20.109375" style="55" customWidth="1"/>
    <col min="27" max="16384" width="13.33203125" style="55"/>
  </cols>
  <sheetData>
    <row r="1" spans="1:14" ht="16.649999999999999" customHeight="1" x14ac:dyDescent="0.25">
      <c r="A1" s="73" t="s">
        <v>0</v>
      </c>
      <c r="B1" s="63"/>
      <c r="C1" s="63"/>
      <c r="D1" s="63"/>
      <c r="E1" s="63"/>
      <c r="F1" s="63"/>
      <c r="G1" s="63"/>
    </row>
    <row r="2" spans="1:14" ht="16.649999999999999" customHeight="1" x14ac:dyDescent="0.25">
      <c r="A2" s="73" t="s">
        <v>129</v>
      </c>
      <c r="B2" s="63"/>
      <c r="C2" s="63"/>
      <c r="D2" s="63"/>
      <c r="E2" s="63"/>
      <c r="F2" s="63"/>
      <c r="G2" s="63"/>
      <c r="H2" s="40"/>
      <c r="I2" s="40"/>
      <c r="J2" s="40"/>
      <c r="K2" s="40"/>
      <c r="L2" s="40"/>
      <c r="M2" s="40"/>
      <c r="N2" s="40"/>
    </row>
    <row r="3" spans="1:14" ht="16.649999999999999" customHeight="1" x14ac:dyDescent="0.25">
      <c r="A3" s="62" t="s">
        <v>2</v>
      </c>
      <c r="B3" s="62"/>
      <c r="C3" s="62"/>
      <c r="D3" s="62"/>
      <c r="E3" s="62"/>
      <c r="F3" s="62"/>
      <c r="G3" s="62"/>
      <c r="H3" s="40"/>
      <c r="I3" s="40"/>
      <c r="J3" s="40"/>
      <c r="K3" s="40"/>
      <c r="L3" s="40"/>
    </row>
    <row r="4" spans="1:14" ht="16.649999999999999" customHeight="1" x14ac:dyDescent="0.25">
      <c r="C4" s="74" t="s">
        <v>3</v>
      </c>
      <c r="D4" s="63"/>
      <c r="E4" s="63"/>
      <c r="F4" s="63"/>
      <c r="G4" s="63"/>
    </row>
    <row r="5" spans="1:14" ht="16.649999999999999" customHeight="1" x14ac:dyDescent="0.25">
      <c r="C5" s="75">
        <v>43830</v>
      </c>
      <c r="D5" s="48"/>
      <c r="E5" s="75">
        <v>43738</v>
      </c>
      <c r="F5" s="48"/>
      <c r="G5" s="75">
        <v>43465</v>
      </c>
    </row>
    <row r="6" spans="1:14" ht="16.649999999999999" customHeight="1" x14ac:dyDescent="0.25">
      <c r="C6" s="76">
        <v>43830</v>
      </c>
      <c r="E6" s="76">
        <v>43738</v>
      </c>
      <c r="G6" s="76">
        <v>43465</v>
      </c>
    </row>
    <row r="7" spans="1:14" ht="16.649999999999999" customHeight="1" x14ac:dyDescent="0.25">
      <c r="A7" s="77" t="s">
        <v>6</v>
      </c>
      <c r="B7" s="63"/>
      <c r="C7" s="49"/>
      <c r="E7" s="49"/>
      <c r="G7" s="49"/>
    </row>
    <row r="8" spans="1:14" ht="16.649999999999999" customHeight="1" x14ac:dyDescent="0.25">
      <c r="B8" s="78" t="s">
        <v>130</v>
      </c>
    </row>
    <row r="9" spans="1:14" ht="16.649999999999999" customHeight="1" x14ac:dyDescent="0.25">
      <c r="B9" s="79" t="s">
        <v>131</v>
      </c>
    </row>
    <row r="10" spans="1:14" ht="16.649999999999999" customHeight="1" x14ac:dyDescent="0.25">
      <c r="B10" s="53" t="s">
        <v>132</v>
      </c>
      <c r="C10" s="34">
        <v>17.7</v>
      </c>
      <c r="D10" s="54"/>
      <c r="E10" s="34">
        <v>17.8</v>
      </c>
      <c r="F10" s="54"/>
      <c r="G10" s="25">
        <v>19.899999999999999</v>
      </c>
    </row>
    <row r="11" spans="1:14" ht="16.649999999999999" customHeight="1" x14ac:dyDescent="0.25">
      <c r="B11" s="53" t="s">
        <v>133</v>
      </c>
      <c r="C11" s="35">
        <v>0.15890000000000001</v>
      </c>
      <c r="D11" s="54"/>
      <c r="E11" s="35">
        <v>0.155</v>
      </c>
      <c r="F11" s="54"/>
      <c r="G11" s="35">
        <v>0.152</v>
      </c>
    </row>
    <row r="12" spans="1:14" ht="16.649999999999999" customHeight="1" x14ac:dyDescent="0.25">
      <c r="B12" s="53" t="s">
        <v>134</v>
      </c>
      <c r="C12" s="35">
        <v>8.3699999999999997E-2</v>
      </c>
      <c r="D12" s="54"/>
      <c r="E12" s="35">
        <v>8.7999999999999995E-2</v>
      </c>
      <c r="F12" s="54"/>
      <c r="G12" s="35">
        <v>9.6000000000000002E-2</v>
      </c>
    </row>
    <row r="13" spans="1:14" ht="16.649999999999999" customHeight="1" x14ac:dyDescent="0.25">
      <c r="B13" s="53" t="s">
        <v>135</v>
      </c>
      <c r="C13" s="35">
        <v>2.3E-3</v>
      </c>
      <c r="D13" s="54"/>
      <c r="E13" s="35">
        <v>2.3E-3</v>
      </c>
      <c r="F13" s="54"/>
      <c r="G13" s="35">
        <v>3.0000000000000001E-3</v>
      </c>
    </row>
    <row r="14" spans="1:14" ht="16.649999999999999" customHeight="1" x14ac:dyDescent="0.25">
      <c r="B14" s="53" t="s">
        <v>136</v>
      </c>
      <c r="C14" s="35">
        <v>9.11E-2</v>
      </c>
      <c r="D14" s="54"/>
      <c r="E14" s="35">
        <v>0.09</v>
      </c>
      <c r="F14" s="54"/>
      <c r="G14" s="35">
        <v>9.0999999999999998E-2</v>
      </c>
    </row>
    <row r="15" spans="1:14" ht="16.649999999999999" customHeight="1" x14ac:dyDescent="0.25">
      <c r="B15" s="53" t="s">
        <v>137</v>
      </c>
      <c r="C15" s="35">
        <v>4.2000000000000003E-2</v>
      </c>
      <c r="D15" s="54"/>
      <c r="E15" s="35">
        <v>4.3830000000000001E-2</v>
      </c>
      <c r="F15" s="54"/>
      <c r="G15" s="35">
        <v>4.1000000000000002E-2</v>
      </c>
    </row>
    <row r="16" spans="1:14" ht="16.649999999999999" customHeight="1" x14ac:dyDescent="0.25">
      <c r="B16" s="53" t="s">
        <v>138</v>
      </c>
      <c r="C16" s="35">
        <v>3.63E-3</v>
      </c>
      <c r="D16" s="54"/>
      <c r="E16" s="35">
        <v>2.5799999999999998E-3</v>
      </c>
      <c r="F16" s="54"/>
      <c r="G16" s="35">
        <v>1E-3</v>
      </c>
    </row>
    <row r="17" spans="2:7" ht="16.649999999999999" customHeight="1" x14ac:dyDescent="0.25">
      <c r="B17" s="53" t="s">
        <v>139</v>
      </c>
      <c r="C17" s="36">
        <f>SUM(C11:C16)</f>
        <v>0.38163000000000002</v>
      </c>
      <c r="D17" s="54"/>
      <c r="E17" s="36">
        <f>SUM(E11:E16)</f>
        <v>0.38170999999999999</v>
      </c>
      <c r="F17" s="54"/>
      <c r="G17" s="36">
        <f>SUM(G11:G16)</f>
        <v>0.38399999999999995</v>
      </c>
    </row>
    <row r="18" spans="2:7" ht="16.649999999999999" customHeight="1" x14ac:dyDescent="0.25">
      <c r="B18" s="1" t="s">
        <v>140</v>
      </c>
      <c r="C18" s="54"/>
      <c r="D18" s="54"/>
      <c r="E18" s="54"/>
      <c r="F18" s="54"/>
      <c r="G18" s="54"/>
    </row>
    <row r="19" spans="2:7" ht="16.649999999999999" customHeight="1" x14ac:dyDescent="0.25">
      <c r="B19" s="53" t="s">
        <v>141</v>
      </c>
      <c r="C19" s="7">
        <v>401078</v>
      </c>
      <c r="D19" s="54"/>
      <c r="E19" s="7">
        <v>329409</v>
      </c>
      <c r="F19" s="54"/>
      <c r="G19" s="7">
        <v>365029</v>
      </c>
    </row>
    <row r="20" spans="2:7" ht="16.649999999999999" customHeight="1" x14ac:dyDescent="0.25"/>
    <row r="21" spans="2:7" ht="16.649999999999999" customHeight="1" x14ac:dyDescent="0.25">
      <c r="B21" s="78" t="s">
        <v>142</v>
      </c>
    </row>
    <row r="22" spans="2:7" ht="16.649999999999999" customHeight="1" x14ac:dyDescent="0.25">
      <c r="B22" s="79" t="s">
        <v>143</v>
      </c>
    </row>
    <row r="23" spans="2:7" ht="16.649999999999999" customHeight="1" x14ac:dyDescent="0.25">
      <c r="B23" s="46" t="s">
        <v>144</v>
      </c>
      <c r="C23" s="25">
        <v>6.75</v>
      </c>
      <c r="D23" s="26"/>
      <c r="E23" s="25">
        <v>6.9359605630000001</v>
      </c>
      <c r="F23" s="26"/>
      <c r="G23" s="25">
        <v>8.48</v>
      </c>
    </row>
    <row r="24" spans="2:7" ht="16.649999999999999" customHeight="1" x14ac:dyDescent="0.25">
      <c r="B24" s="46" t="s">
        <v>145</v>
      </c>
      <c r="C24" s="25">
        <v>79.488</v>
      </c>
      <c r="D24" s="54"/>
      <c r="E24" s="25">
        <v>90.287997691713201</v>
      </c>
      <c r="F24" s="54"/>
      <c r="G24" s="34">
        <v>108.3</v>
      </c>
    </row>
    <row r="25" spans="2:7" ht="16.649999999999999" customHeight="1" x14ac:dyDescent="0.25">
      <c r="B25" s="46" t="s">
        <v>146</v>
      </c>
      <c r="C25" s="35">
        <v>0.16400000000000001</v>
      </c>
      <c r="D25" s="54"/>
      <c r="E25" s="35">
        <v>0.1802</v>
      </c>
      <c r="F25" s="54"/>
      <c r="G25" s="35">
        <v>0.17299999999999999</v>
      </c>
    </row>
    <row r="26" spans="2:7" ht="16.649999999999999" customHeight="1" x14ac:dyDescent="0.25">
      <c r="B26" s="46" t="s">
        <v>147</v>
      </c>
      <c r="C26" s="35">
        <v>1.35E-2</v>
      </c>
      <c r="D26" s="54"/>
      <c r="E26" s="35">
        <v>1.5800000000000002E-2</v>
      </c>
      <c r="F26" s="54"/>
      <c r="G26" s="35">
        <v>2.1999999999999999E-2</v>
      </c>
    </row>
    <row r="27" spans="2:7" ht="16.649999999999999" customHeight="1" x14ac:dyDescent="0.25">
      <c r="B27" s="46" t="s">
        <v>148</v>
      </c>
      <c r="C27" s="37">
        <v>6.3E-3</v>
      </c>
      <c r="D27" s="54"/>
      <c r="E27" s="37">
        <v>7.4000000000000003E-3</v>
      </c>
      <c r="F27" s="54"/>
      <c r="G27" s="37">
        <v>8.0000000000000002E-3</v>
      </c>
    </row>
    <row r="28" spans="2:7" ht="16.649999999999999" customHeight="1" x14ac:dyDescent="0.25">
      <c r="B28" s="46" t="s">
        <v>139</v>
      </c>
      <c r="C28" s="35">
        <f>SUM(C25:C27)</f>
        <v>0.18380000000000002</v>
      </c>
      <c r="D28" s="54"/>
      <c r="E28" s="36">
        <f>SUM(E25:E27)</f>
        <v>0.2034</v>
      </c>
      <c r="F28" s="54"/>
      <c r="G28" s="36">
        <f>SUM(G25:G27)</f>
        <v>0.20299999999999999</v>
      </c>
    </row>
    <row r="29" spans="2:7" ht="16.649999999999999" customHeight="1" x14ac:dyDescent="0.25">
      <c r="B29" s="46" t="s">
        <v>149</v>
      </c>
      <c r="C29" s="37">
        <v>0.30199999999999999</v>
      </c>
      <c r="D29" s="54"/>
      <c r="E29" s="37">
        <v>0.29099999999999998</v>
      </c>
      <c r="F29" s="54"/>
      <c r="G29" s="37">
        <v>0.28199999999999997</v>
      </c>
    </row>
    <row r="30" spans="2:7" ht="16.649999999999999" customHeight="1" x14ac:dyDescent="0.25">
      <c r="B30" s="46" t="s">
        <v>150</v>
      </c>
      <c r="C30" s="35">
        <f>C29+C28</f>
        <v>0.48580000000000001</v>
      </c>
      <c r="D30" s="54"/>
      <c r="E30" s="36">
        <f>E29+E28</f>
        <v>0.49439999999999995</v>
      </c>
      <c r="F30" s="54"/>
      <c r="G30" s="36">
        <f>G29+G28</f>
        <v>0.48499999999999999</v>
      </c>
    </row>
    <row r="31" spans="2:7" ht="16.649999999999999" customHeight="1" x14ac:dyDescent="0.25">
      <c r="B31" s="79" t="s">
        <v>151</v>
      </c>
      <c r="C31" s="54"/>
      <c r="D31" s="54"/>
      <c r="E31" s="54"/>
      <c r="F31" s="54"/>
      <c r="G31" s="54"/>
    </row>
    <row r="32" spans="2:7" ht="16.649999999999999" customHeight="1" x14ac:dyDescent="0.25">
      <c r="B32" s="46" t="s">
        <v>152</v>
      </c>
      <c r="C32" s="7">
        <v>625833</v>
      </c>
      <c r="D32" s="54"/>
      <c r="E32" s="7">
        <v>581260</v>
      </c>
      <c r="F32" s="54"/>
      <c r="G32" s="7">
        <v>648418</v>
      </c>
    </row>
    <row r="33" spans="1:7" ht="16.649999999999999" customHeight="1" x14ac:dyDescent="0.25">
      <c r="B33" s="46" t="s">
        <v>153</v>
      </c>
      <c r="C33" s="45">
        <v>4.5</v>
      </c>
      <c r="D33" s="54"/>
      <c r="E33" s="45">
        <v>4.0999999999999996</v>
      </c>
      <c r="F33" s="54"/>
      <c r="G33" s="45">
        <v>5.5</v>
      </c>
    </row>
    <row r="34" spans="1:7" ht="16.649999999999999" customHeight="1" x14ac:dyDescent="0.25">
      <c r="B34" s="46" t="s">
        <v>154</v>
      </c>
      <c r="C34" s="35">
        <v>0.73880000000000001</v>
      </c>
      <c r="D34" s="54"/>
      <c r="E34" s="35">
        <v>0.72660000000000002</v>
      </c>
      <c r="F34" s="54"/>
      <c r="G34" s="35">
        <v>0.65900000000000003</v>
      </c>
    </row>
    <row r="35" spans="1:7" ht="16.649999999999999" customHeight="1" x14ac:dyDescent="0.25"/>
    <row r="36" spans="1:7" ht="16.649999999999999" customHeight="1" x14ac:dyDescent="0.25">
      <c r="B36" s="78" t="s">
        <v>155</v>
      </c>
    </row>
    <row r="37" spans="1:7" ht="16.649999999999999" customHeight="1" x14ac:dyDescent="0.25">
      <c r="B37" s="79" t="s">
        <v>156</v>
      </c>
    </row>
    <row r="38" spans="1:7" ht="16.649999999999999" customHeight="1" x14ac:dyDescent="0.25">
      <c r="B38" s="46" t="s">
        <v>227</v>
      </c>
      <c r="C38" s="38">
        <v>1796</v>
      </c>
      <c r="D38" s="54"/>
      <c r="E38" s="38">
        <v>3033</v>
      </c>
      <c r="F38" s="54"/>
      <c r="G38" s="38">
        <v>3499</v>
      </c>
    </row>
    <row r="39" spans="1:7" ht="16.649999999999999" customHeight="1" x14ac:dyDescent="0.25">
      <c r="B39" s="46" t="s">
        <v>157</v>
      </c>
      <c r="C39" s="7">
        <v>105434</v>
      </c>
      <c r="D39" s="54"/>
      <c r="E39" s="7">
        <v>104092</v>
      </c>
      <c r="F39" s="54"/>
      <c r="G39" s="7">
        <v>151545</v>
      </c>
    </row>
    <row r="40" spans="1:7" ht="16.649999999999999" customHeight="1" x14ac:dyDescent="0.25">
      <c r="B40" s="79" t="s">
        <v>158</v>
      </c>
      <c r="C40" s="54"/>
      <c r="D40" s="54"/>
      <c r="E40" s="54"/>
      <c r="F40" s="54"/>
      <c r="G40" s="54"/>
    </row>
    <row r="41" spans="1:7" ht="16.649999999999999" customHeight="1" x14ac:dyDescent="0.25">
      <c r="B41" s="46" t="s">
        <v>159</v>
      </c>
      <c r="C41" s="7">
        <v>229</v>
      </c>
      <c r="D41" s="54"/>
      <c r="E41" s="7">
        <v>194</v>
      </c>
      <c r="F41" s="54"/>
      <c r="G41" s="7">
        <v>214</v>
      </c>
    </row>
    <row r="42" spans="1:7" ht="16.649999999999999" customHeight="1" x14ac:dyDescent="0.25">
      <c r="C42" s="54"/>
      <c r="D42" s="54"/>
      <c r="E42" s="54"/>
      <c r="F42" s="54"/>
      <c r="G42" s="54"/>
    </row>
    <row r="43" spans="1:7" ht="16.649999999999999" customHeight="1" x14ac:dyDescent="0.25">
      <c r="A43" s="77" t="s">
        <v>11</v>
      </c>
      <c r="B43" s="63"/>
      <c r="C43" s="54"/>
      <c r="D43" s="54"/>
      <c r="E43" s="54"/>
      <c r="F43" s="54"/>
      <c r="G43" s="54"/>
    </row>
    <row r="44" spans="1:7" ht="16.649999999999999" customHeight="1" x14ac:dyDescent="0.25">
      <c r="B44" s="79" t="s">
        <v>160</v>
      </c>
      <c r="C44" s="54"/>
      <c r="D44" s="54"/>
      <c r="E44" s="54"/>
      <c r="F44" s="54"/>
      <c r="G44" s="54"/>
    </row>
    <row r="45" spans="1:7" ht="16.649999999999999" customHeight="1" x14ac:dyDescent="0.25">
      <c r="B45" s="46" t="s">
        <v>161</v>
      </c>
      <c r="C45" s="7">
        <v>50</v>
      </c>
      <c r="D45" s="54"/>
      <c r="E45" s="7">
        <v>41</v>
      </c>
      <c r="F45" s="54"/>
      <c r="G45" s="7">
        <v>41</v>
      </c>
    </row>
    <row r="46" spans="1:7" ht="16.649999999999999" customHeight="1" x14ac:dyDescent="0.25">
      <c r="B46" s="46" t="s">
        <v>162</v>
      </c>
      <c r="C46" s="7">
        <v>12</v>
      </c>
      <c r="D46" s="54"/>
      <c r="E46" s="7">
        <v>4</v>
      </c>
      <c r="F46" s="54"/>
      <c r="G46" s="7">
        <v>15</v>
      </c>
    </row>
    <row r="47" spans="1:7" ht="16.649999999999999" customHeight="1" x14ac:dyDescent="0.25">
      <c r="B47" s="79" t="s">
        <v>163</v>
      </c>
      <c r="C47" s="54"/>
      <c r="D47" s="54"/>
      <c r="E47" s="54"/>
      <c r="F47" s="54"/>
      <c r="G47" s="54"/>
    </row>
    <row r="48" spans="1:7" ht="16.649999999999999" customHeight="1" x14ac:dyDescent="0.25">
      <c r="B48" s="46" t="s">
        <v>164</v>
      </c>
      <c r="C48" s="7">
        <v>107</v>
      </c>
      <c r="D48" s="54"/>
      <c r="E48" s="7">
        <v>66</v>
      </c>
      <c r="F48" s="54"/>
      <c r="G48" s="7">
        <v>67</v>
      </c>
    </row>
    <row r="49" spans="1:7" ht="16.649999999999999" customHeight="1" x14ac:dyDescent="0.25">
      <c r="B49" s="46" t="s">
        <v>165</v>
      </c>
      <c r="C49" s="7">
        <v>17</v>
      </c>
      <c r="D49" s="54"/>
      <c r="E49" s="7">
        <v>8</v>
      </c>
      <c r="F49" s="54"/>
      <c r="G49" s="7">
        <v>22</v>
      </c>
    </row>
    <row r="50" spans="1:7" ht="16.649999999999999" customHeight="1" x14ac:dyDescent="0.25">
      <c r="B50" s="79" t="s">
        <v>166</v>
      </c>
    </row>
    <row r="51" spans="1:7" ht="16.649999999999999" customHeight="1" x14ac:dyDescent="0.25">
      <c r="B51" s="46" t="s">
        <v>167</v>
      </c>
      <c r="C51" s="7">
        <v>3140</v>
      </c>
      <c r="D51" s="54"/>
      <c r="E51" s="7">
        <v>3091</v>
      </c>
      <c r="F51" s="54"/>
      <c r="G51" s="7">
        <v>3058</v>
      </c>
    </row>
    <row r="52" spans="1:7" ht="16.649999999999999" customHeight="1" x14ac:dyDescent="0.25">
      <c r="B52" s="46" t="s">
        <v>168</v>
      </c>
      <c r="C52" s="7">
        <v>1040</v>
      </c>
      <c r="D52" s="54"/>
      <c r="E52" s="7">
        <v>1028</v>
      </c>
      <c r="F52" s="54"/>
      <c r="G52" s="7">
        <v>1019</v>
      </c>
    </row>
    <row r="53" spans="1:7" ht="16.649999999999999" customHeight="1" x14ac:dyDescent="0.25">
      <c r="C53" s="54"/>
      <c r="D53" s="54"/>
      <c r="E53" s="54"/>
      <c r="F53" s="54"/>
      <c r="G53" s="54"/>
    </row>
    <row r="54" spans="1:7" ht="16.649999999999999" customHeight="1" x14ac:dyDescent="0.25">
      <c r="A54" s="77" t="s">
        <v>12</v>
      </c>
      <c r="B54" s="63"/>
      <c r="C54" s="54"/>
      <c r="D54" s="54"/>
      <c r="E54" s="54"/>
      <c r="F54" s="54"/>
      <c r="G54" s="54"/>
    </row>
    <row r="55" spans="1:7" ht="16.649999999999999" customHeight="1" x14ac:dyDescent="0.25">
      <c r="B55" s="46" t="s">
        <v>169</v>
      </c>
      <c r="C55" s="7">
        <v>332</v>
      </c>
      <c r="D55" s="54"/>
      <c r="E55" s="7">
        <v>325</v>
      </c>
      <c r="F55" s="54"/>
      <c r="G55" s="7">
        <v>365</v>
      </c>
    </row>
    <row r="56" spans="1:7" ht="16.649999999999999" customHeight="1" x14ac:dyDescent="0.25">
      <c r="B56" s="46" t="s">
        <v>206</v>
      </c>
      <c r="C56" s="38">
        <v>233</v>
      </c>
      <c r="D56" s="54"/>
      <c r="E56" s="38">
        <v>207</v>
      </c>
      <c r="F56" s="54"/>
      <c r="G56" s="38">
        <v>172</v>
      </c>
    </row>
    <row r="57" spans="1:7" ht="16.649999999999999" customHeight="1" x14ac:dyDescent="0.25">
      <c r="C57" s="54"/>
      <c r="D57" s="54"/>
      <c r="E57" s="54"/>
      <c r="F57" s="54"/>
      <c r="G57" s="54"/>
    </row>
    <row r="58" spans="1:7" ht="16.649999999999999" customHeight="1" x14ac:dyDescent="0.25">
      <c r="A58" s="77" t="s">
        <v>13</v>
      </c>
      <c r="B58" s="63"/>
      <c r="C58" s="54"/>
      <c r="D58" s="54"/>
      <c r="E58" s="54"/>
      <c r="F58" s="54"/>
      <c r="G58" s="54"/>
    </row>
    <row r="59" spans="1:7" ht="16.649999999999999" customHeight="1" x14ac:dyDescent="0.25">
      <c r="B59" s="46" t="s">
        <v>170</v>
      </c>
      <c r="C59" s="38">
        <v>204</v>
      </c>
      <c r="D59" s="54"/>
      <c r="E59" s="38">
        <v>62</v>
      </c>
      <c r="F59" s="54"/>
      <c r="G59" s="38">
        <v>74</v>
      </c>
    </row>
    <row r="60" spans="1:7" ht="16.649999999999999" customHeight="1" x14ac:dyDescent="0.25">
      <c r="B60" s="46" t="s">
        <v>171</v>
      </c>
      <c r="C60" s="38">
        <v>260</v>
      </c>
      <c r="D60" s="54"/>
      <c r="E60" s="6">
        <v>255</v>
      </c>
      <c r="F60" s="54"/>
      <c r="G60" s="38">
        <v>221.6</v>
      </c>
    </row>
    <row r="61" spans="1:7" ht="14.4" customHeight="1" x14ac:dyDescent="0.25"/>
    <row r="62" spans="1:7" ht="14.1" customHeight="1" x14ac:dyDescent="0.25">
      <c r="B62" s="72" t="s">
        <v>225</v>
      </c>
      <c r="C62" s="63"/>
      <c r="D62" s="63"/>
      <c r="E62" s="63"/>
      <c r="F62" s="63"/>
      <c r="G62" s="63"/>
    </row>
    <row r="63" spans="1:7" x14ac:dyDescent="0.25">
      <c r="B63" s="72" t="s">
        <v>226</v>
      </c>
      <c r="C63" s="63"/>
      <c r="D63" s="63"/>
      <c r="E63" s="63"/>
      <c r="F63" s="63"/>
      <c r="G63" s="63"/>
    </row>
    <row r="64" spans="1:7" ht="14.1" customHeight="1" x14ac:dyDescent="0.25">
      <c r="B64" s="72" t="s">
        <v>172</v>
      </c>
      <c r="C64" s="63"/>
      <c r="D64" s="63"/>
      <c r="E64" s="63"/>
      <c r="F64" s="63"/>
      <c r="G64" s="63"/>
    </row>
    <row r="65" spans="2:7" x14ac:dyDescent="0.25">
      <c r="B65" s="72" t="s">
        <v>173</v>
      </c>
      <c r="C65" s="63"/>
      <c r="D65" s="63"/>
      <c r="E65" s="63"/>
      <c r="F65" s="63"/>
      <c r="G65" s="63"/>
    </row>
    <row r="66" spans="2:7" ht="14.1" customHeight="1" x14ac:dyDescent="0.25">
      <c r="B66" s="72" t="s">
        <v>174</v>
      </c>
      <c r="C66" s="63"/>
      <c r="D66" s="63"/>
      <c r="E66" s="63"/>
      <c r="F66" s="63"/>
      <c r="G66" s="63"/>
    </row>
    <row r="67" spans="2:7" ht="14.1" customHeight="1" x14ac:dyDescent="0.25">
      <c r="B67" s="72" t="s">
        <v>224</v>
      </c>
      <c r="C67" s="72"/>
      <c r="D67" s="72"/>
      <c r="E67" s="72"/>
      <c r="F67" s="72"/>
      <c r="G67" s="72"/>
    </row>
    <row r="68" spans="2:7" ht="14.1" customHeight="1" x14ac:dyDescent="0.25">
      <c r="B68" s="72" t="s">
        <v>175</v>
      </c>
      <c r="C68" s="63"/>
      <c r="D68" s="63"/>
      <c r="E68" s="63"/>
      <c r="F68" s="63"/>
      <c r="G68" s="63"/>
    </row>
    <row r="69" spans="2:7" ht="14.1" customHeight="1" x14ac:dyDescent="0.25">
      <c r="B69" s="80" t="s">
        <v>179</v>
      </c>
      <c r="C69" s="81"/>
      <c r="D69" s="81"/>
      <c r="E69" s="81"/>
      <c r="F69" s="81"/>
      <c r="G69" s="81"/>
    </row>
    <row r="70" spans="2:7" ht="44.4" customHeight="1" x14ac:dyDescent="0.25">
      <c r="B70" s="72" t="s">
        <v>176</v>
      </c>
      <c r="C70" s="63"/>
      <c r="D70" s="63"/>
      <c r="E70" s="63"/>
      <c r="F70" s="63"/>
      <c r="G70" s="63"/>
    </row>
    <row r="71" spans="2:7" ht="16.649999999999999" customHeight="1" x14ac:dyDescent="0.25"/>
    <row r="72" spans="2:7" ht="16.649999999999999" customHeight="1" x14ac:dyDescent="0.25"/>
    <row r="73" spans="2:7" ht="16.649999999999999" customHeight="1" x14ac:dyDescent="0.25"/>
    <row r="74" spans="2:7" ht="16.649999999999999" customHeight="1" x14ac:dyDescent="0.25"/>
    <row r="75" spans="2:7" ht="16.649999999999999" customHeight="1" x14ac:dyDescent="0.25"/>
    <row r="76" spans="2:7" ht="16.649999999999999" customHeight="1" x14ac:dyDescent="0.25"/>
    <row r="77" spans="2:7" ht="16.649999999999999" customHeight="1" x14ac:dyDescent="0.25"/>
    <row r="78" spans="2:7" ht="16.649999999999999" customHeight="1" x14ac:dyDescent="0.25"/>
    <row r="79" spans="2:7" ht="16.649999999999999" customHeight="1" x14ac:dyDescent="0.25"/>
    <row r="80" spans="2:7"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sheetData>
  <mergeCells count="17">
    <mergeCell ref="B70:G70"/>
    <mergeCell ref="B69:G69"/>
    <mergeCell ref="B68:G68"/>
    <mergeCell ref="B62:G62"/>
    <mergeCell ref="B63:G63"/>
    <mergeCell ref="B67:G67"/>
    <mergeCell ref="B66:G66"/>
    <mergeCell ref="B65:G65"/>
    <mergeCell ref="B64:G64"/>
    <mergeCell ref="A43:B43"/>
    <mergeCell ref="A54:B54"/>
    <mergeCell ref="A58:B58"/>
    <mergeCell ref="A1:G1"/>
    <mergeCell ref="A2:G2"/>
    <mergeCell ref="A7:B7"/>
    <mergeCell ref="C4:G4"/>
    <mergeCell ref="A3:G3"/>
  </mergeCells>
  <pageMargins left="0.75" right="0.75" top="1" bottom="1" header="0.5" footer="0.5"/>
  <pageSetup scale="5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Income Statement</vt:lpstr>
      <vt:lpstr>Detailed Revenue</vt:lpstr>
      <vt:lpstr>Balance Sheet</vt:lpstr>
      <vt:lpstr>Non-GAAP Net Inc</vt:lpstr>
      <vt:lpstr>Non-GAAP Op Inc</vt:lpstr>
      <vt:lpstr>Non-GAAP Op Exp</vt:lpstr>
      <vt:lpstr>Operating Stats</vt:lpstr>
      <vt:lpstr>'Non-GAAP Net Inc'!Print_Area</vt:lpstr>
      <vt:lpstr>'Non-GAAP Op Inc'!Print_Area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Workiva</dc:creator>
  <cp:keywords>wDesk</cp:keywords>
  <cp:lastModifiedBy>Daisy Pitre Sneed</cp:lastModifiedBy>
  <cp:revision>2</cp:revision>
  <cp:lastPrinted>2020-01-27T16:45:29Z</cp:lastPrinted>
  <dcterms:created xsi:type="dcterms:W3CDTF">2020-01-14T18:58:56Z</dcterms:created>
  <dcterms:modified xsi:type="dcterms:W3CDTF">2020-01-28T20:39:19Z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