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160" windowHeight="8565" tabRatio="764"/>
  </bookViews>
  <sheets>
    <sheet name="Income Statement" sheetId="1" r:id="rId1"/>
    <sheet name="Detailed Revenue" sheetId="2" r:id="rId2"/>
    <sheet name="Balance Sheet" sheetId="3" r:id="rId3"/>
    <sheet name="Non-GAAP Net Inc" sheetId="4" r:id="rId4"/>
    <sheet name="Non-GAAP Op Inc" sheetId="5" r:id="rId5"/>
    <sheet name="Non-GAAP Op Exp" sheetId="6" r:id="rId6"/>
    <sheet name="Operating Stats" sheetId="7" r:id="rId7"/>
  </sheets>
  <definedNames>
    <definedName name="_xlnm.Print_Area" localSheetId="2">'Balance Sheet'!$A$1:$F$51</definedName>
    <definedName name="_xlnm.Print_Area" localSheetId="1">'Detailed Revenue'!$A$1:$M$42</definedName>
    <definedName name="_xlnm.Print_Area" localSheetId="0">'Income Statement'!$A$1:$K$57</definedName>
    <definedName name="_xlnm.Print_Area" localSheetId="3">'Non-GAAP Net Inc'!$A$1:$L$81</definedName>
    <definedName name="_xlnm.Print_Area" localSheetId="5">'Non-GAAP Op Exp'!$A$1:$L$43</definedName>
    <definedName name="_xlnm.Print_Area" localSheetId="4">'Non-GAAP Op Inc'!$A$1:$L$47</definedName>
    <definedName name="_xlnm.Print_Area" localSheetId="6">'Operating Stats'!$A$1:$G$73</definedName>
  </definedNames>
  <calcPr calcId="145621"/>
</workbook>
</file>

<file path=xl/calcChain.xml><?xml version="1.0" encoding="utf-8"?>
<calcChain xmlns="http://schemas.openxmlformats.org/spreadsheetml/2006/main">
  <c r="F28" i="3" l="1"/>
  <c r="D15" i="3"/>
  <c r="D20" i="4" l="1"/>
  <c r="G29" i="7" l="1"/>
  <c r="G31" i="7" s="1"/>
  <c r="E29" i="7"/>
  <c r="E31" i="7" s="1"/>
  <c r="C29" i="7"/>
  <c r="C31" i="7" s="1"/>
  <c r="G18" i="7"/>
  <c r="E18" i="7"/>
  <c r="C18" i="7"/>
  <c r="L18" i="6"/>
  <c r="L19" i="6" s="1"/>
  <c r="J18" i="6"/>
  <c r="J19" i="6" s="1"/>
  <c r="H18" i="6"/>
  <c r="H19" i="6" s="1"/>
  <c r="F18" i="6"/>
  <c r="F19" i="6" s="1"/>
  <c r="D18" i="6"/>
  <c r="D19" i="6" s="1"/>
  <c r="L23" i="5"/>
  <c r="J23" i="5"/>
  <c r="H23" i="5"/>
  <c r="F23" i="5"/>
  <c r="D23" i="5"/>
  <c r="L18" i="5"/>
  <c r="L19" i="5" s="1"/>
  <c r="L25" i="5" s="1"/>
  <c r="J18" i="5"/>
  <c r="J19" i="5" s="1"/>
  <c r="J25" i="5" s="1"/>
  <c r="H18" i="5"/>
  <c r="H19" i="5" s="1"/>
  <c r="H25" i="5" s="1"/>
  <c r="F18" i="5"/>
  <c r="F19" i="5" s="1"/>
  <c r="F25" i="5" s="1"/>
  <c r="D18" i="5"/>
  <c r="D19" i="5" s="1"/>
  <c r="D25" i="5" s="1"/>
  <c r="L21" i="4"/>
  <c r="L26" i="4" s="1"/>
  <c r="L30" i="4" s="1"/>
  <c r="J21" i="4"/>
  <c r="J26" i="4" s="1"/>
  <c r="J30" i="4" s="1"/>
  <c r="H21" i="4"/>
  <c r="H26" i="4" s="1"/>
  <c r="H30" i="4" s="1"/>
  <c r="F21" i="4"/>
  <c r="F26" i="4" s="1"/>
  <c r="F30" i="4" s="1"/>
  <c r="D21" i="4"/>
  <c r="D26" i="4" s="1"/>
  <c r="F46" i="3"/>
  <c r="D46" i="3"/>
  <c r="F31" i="3"/>
  <c r="F36" i="3" s="1"/>
  <c r="D31" i="3"/>
  <c r="F15" i="3"/>
  <c r="F20" i="3" s="1"/>
  <c r="D20" i="3"/>
  <c r="M35" i="2"/>
  <c r="K35" i="2"/>
  <c r="I35" i="2"/>
  <c r="G35" i="2"/>
  <c r="E35" i="2"/>
  <c r="M30" i="2"/>
  <c r="K30" i="2"/>
  <c r="I30" i="2"/>
  <c r="G30" i="2"/>
  <c r="E30" i="2"/>
  <c r="M24" i="2"/>
  <c r="K24" i="2"/>
  <c r="I24" i="2"/>
  <c r="G24" i="2"/>
  <c r="E24" i="2"/>
  <c r="M19" i="2"/>
  <c r="K19" i="2"/>
  <c r="I19" i="2"/>
  <c r="G19" i="2"/>
  <c r="E19" i="2"/>
  <c r="M14" i="2"/>
  <c r="K14" i="2"/>
  <c r="I14" i="2"/>
  <c r="G14" i="2"/>
  <c r="E14" i="2"/>
  <c r="K31" i="1"/>
  <c r="I31" i="1"/>
  <c r="G31" i="1"/>
  <c r="E31" i="1"/>
  <c r="C31" i="1"/>
  <c r="K14" i="1"/>
  <c r="K19" i="1" s="1"/>
  <c r="I14" i="1"/>
  <c r="I19" i="1" s="1"/>
  <c r="G14" i="1"/>
  <c r="G19" i="1" s="1"/>
  <c r="E14" i="1"/>
  <c r="E19" i="1" s="1"/>
  <c r="C14" i="1"/>
  <c r="C19" i="1" s="1"/>
  <c r="D36" i="3" l="1"/>
  <c r="I32" i="1"/>
  <c r="I39" i="1" s="1"/>
  <c r="I42" i="1" s="1"/>
  <c r="K26" i="2"/>
  <c r="K38" i="2" s="1"/>
  <c r="I26" i="2"/>
  <c r="I38" i="2" s="1"/>
  <c r="E32" i="1"/>
  <c r="E39" i="1" s="1"/>
  <c r="E42" i="1" s="1"/>
  <c r="E46" i="1" s="1"/>
  <c r="F28" i="4" s="1"/>
  <c r="F31" i="4" s="1"/>
  <c r="G32" i="1"/>
  <c r="G39" i="1" s="1"/>
  <c r="G42" i="1" s="1"/>
  <c r="G26" i="2"/>
  <c r="G38" i="2" s="1"/>
  <c r="E26" i="2"/>
  <c r="E38" i="2" s="1"/>
  <c r="M26" i="2"/>
  <c r="M38" i="2" s="1"/>
  <c r="D30" i="4"/>
  <c r="F47" i="3"/>
  <c r="C32" i="1"/>
  <c r="C39" i="1" s="1"/>
  <c r="C42" i="1" s="1"/>
  <c r="K32" i="1"/>
  <c r="K39" i="1" s="1"/>
  <c r="K42" i="1" s="1"/>
  <c r="J12" i="4" l="1"/>
  <c r="J27" i="4" s="1"/>
  <c r="I45" i="1"/>
  <c r="D47" i="3"/>
  <c r="I46" i="1"/>
  <c r="J28" i="4" s="1"/>
  <c r="J31" i="4" s="1"/>
  <c r="K45" i="1"/>
  <c r="L12" i="4"/>
  <c r="L27" i="4" s="1"/>
  <c r="C46" i="1"/>
  <c r="D28" i="4" s="1"/>
  <c r="D31" i="4" s="1"/>
  <c r="D12" i="4"/>
  <c r="D27" i="4" s="1"/>
  <c r="G45" i="1"/>
  <c r="H12" i="4"/>
  <c r="H27" i="4" s="1"/>
  <c r="E45" i="1"/>
  <c r="F12" i="4"/>
  <c r="F27" i="4" s="1"/>
  <c r="G46" i="1"/>
  <c r="H28" i="4" s="1"/>
  <c r="H31" i="4" s="1"/>
  <c r="C45" i="1"/>
  <c r="K46" i="1"/>
  <c r="L28" i="4" s="1"/>
  <c r="L31" i="4" s="1"/>
</calcChain>
</file>

<file path=xl/sharedStrings.xml><?xml version="1.0" encoding="utf-8"?>
<sst xmlns="http://schemas.openxmlformats.org/spreadsheetml/2006/main" count="324" uniqueCount="226">
  <si>
    <t>Nasdaq, Inc.</t>
  </si>
  <si>
    <t>(in millions, except per share amounts)</t>
  </si>
  <si>
    <t>(unaudited)</t>
  </si>
  <si>
    <t>Three Months Ended</t>
  </si>
  <si>
    <t>Year Ended</t>
  </si>
  <si>
    <t>December 31,</t>
  </si>
  <si>
    <t/>
  </si>
  <si>
    <t>2018</t>
  </si>
  <si>
    <t>Revenues:</t>
  </si>
  <si>
    <t>Market Services</t>
  </si>
  <si>
    <t>Transaction-based expenses:</t>
  </si>
  <si>
    <t>Transaction rebates</t>
  </si>
  <si>
    <t>Brokerage, clearance and exchange fees</t>
  </si>
  <si>
    <t>Total Market Services revenues less transaction-based expenses</t>
  </si>
  <si>
    <t>Corporate Services</t>
  </si>
  <si>
    <t>Information Services</t>
  </si>
  <si>
    <t>Market Technology</t>
  </si>
  <si>
    <t>Other Revenues</t>
  </si>
  <si>
    <t>Revenues less transaction-based expenses</t>
  </si>
  <si>
    <t>Operating Expenses:</t>
  </si>
  <si>
    <t>Compensation and benefits</t>
  </si>
  <si>
    <t>Professional and contract services</t>
  </si>
  <si>
    <t>Computer operations and data communications</t>
  </si>
  <si>
    <t>Occupancy</t>
  </si>
  <si>
    <t>General, administrative and other</t>
  </si>
  <si>
    <t>Marketing and advertising</t>
  </si>
  <si>
    <t>Depreciation and amortization</t>
  </si>
  <si>
    <t>Regulatory</t>
  </si>
  <si>
    <t>Merger and strategic initiatives</t>
  </si>
  <si>
    <t>Total operating expenses</t>
  </si>
  <si>
    <t>Operating income</t>
  </si>
  <si>
    <t>Interest income</t>
  </si>
  <si>
    <t>Interest expense</t>
  </si>
  <si>
    <t>Net gain on divestiture of businesses</t>
  </si>
  <si>
    <t>Other investment income</t>
  </si>
  <si>
    <t>Net income from unconsolidated investees</t>
  </si>
  <si>
    <t>Income before income taxes</t>
  </si>
  <si>
    <t>Per share information:</t>
  </si>
  <si>
    <t>Cash dividends declared per common share</t>
  </si>
  <si>
    <t>Basic</t>
  </si>
  <si>
    <t>Revenue Detail</t>
  </si>
  <si>
    <t>(in millions)</t>
  </si>
  <si>
    <t>Three Months Ended</t>
  </si>
  <si>
    <t>MARKET SERVICES REVENUES</t>
  </si>
  <si>
    <t>Equity Derivative Trading and Clearing Revenues</t>
  </si>
  <si>
    <t>Total net equity derivative trading and clearing revenues</t>
  </si>
  <si>
    <t>Cash Equity Trading Revenues</t>
  </si>
  <si>
    <t>Total net cash equity trading revenues</t>
  </si>
  <si>
    <t>Fixed Income and Commodities Trading and Clearing Revenues</t>
  </si>
  <si>
    <t>Total net fixed income and commodities trading and clearing revenues</t>
  </si>
  <si>
    <t>Trade Management Services Revenues</t>
  </si>
  <si>
    <t>Total Net Market Services revenues</t>
  </si>
  <si>
    <t>CORPORATE SERVICES REVENUES</t>
  </si>
  <si>
    <t>Corporate Solutions revenues</t>
  </si>
  <si>
    <t>Listings Services revenues</t>
  </si>
  <si>
    <t>Total Corporate Services revenues</t>
  </si>
  <si>
    <t>INFORMATION SERVICES REVENUES</t>
  </si>
  <si>
    <t>Market Data revenues</t>
  </si>
  <si>
    <t>Index revenues</t>
  </si>
  <si>
    <t>Investment Data &amp; Analytics revenues</t>
  </si>
  <si>
    <t>Total Information Services revenues</t>
  </si>
  <si>
    <t>MARKET TECHNOLOGY REVENUES</t>
  </si>
  <si>
    <t>OTHER REVENUES</t>
  </si>
  <si>
    <t>Revenues less transaction-based expenses</t>
  </si>
  <si>
    <t>Condensed Consolidated Balance Sheets</t>
  </si>
  <si>
    <t>2017</t>
  </si>
  <si>
    <t>Assets</t>
  </si>
  <si>
    <t>Current assets:</t>
  </si>
  <si>
    <t>Cash and cash equivalents</t>
  </si>
  <si>
    <t>Restricted cash</t>
  </si>
  <si>
    <t>Financial investments, at fair value</t>
  </si>
  <si>
    <t>Receivables, net</t>
  </si>
  <si>
    <t>Default funds and margin deposits</t>
  </si>
  <si>
    <t>Other current assets</t>
  </si>
  <si>
    <t>Total current assets</t>
  </si>
  <si>
    <t>Property and equipment, net</t>
  </si>
  <si>
    <t>Goodwill</t>
  </si>
  <si>
    <t>Intangible assets, net</t>
  </si>
  <si>
    <t>Other non-current assets</t>
  </si>
  <si>
    <t>Total assets</t>
  </si>
  <si>
    <t>Liabilities</t>
  </si>
  <si>
    <t>Current liabilities:</t>
  </si>
  <si>
    <t>Accounts payable and accrued expenses</t>
  </si>
  <si>
    <t>Section 31 fees payable to SEC</t>
  </si>
  <si>
    <t>Accrued personnel costs</t>
  </si>
  <si>
    <t>Deferred revenue</t>
  </si>
  <si>
    <t>Other current liabilities</t>
  </si>
  <si>
    <t>Short-term debt</t>
  </si>
  <si>
    <t>Total current liabilities</t>
  </si>
  <si>
    <t>Long-term debt</t>
  </si>
  <si>
    <t>Deferred tax liabilities, net</t>
  </si>
  <si>
    <t>Non-current deferred revenue</t>
  </si>
  <si>
    <t>Other non-current liabilities</t>
  </si>
  <si>
    <t>Total liabilities</t>
  </si>
  <si>
    <t>Commitments and contingencies</t>
  </si>
  <si>
    <t>Equity</t>
  </si>
  <si>
    <t>Nasdaq stockholders' equity:</t>
  </si>
  <si>
    <t>Common stock</t>
  </si>
  <si>
    <t>Additional paid-in capital</t>
  </si>
  <si>
    <t>Common stock in treasury, at cost</t>
  </si>
  <si>
    <t>Accumulated other comprehensive loss</t>
  </si>
  <si>
    <t>Retained earnings</t>
  </si>
  <si>
    <t>Total Nasdaq stockholders' equity</t>
  </si>
  <si>
    <t>Total liabilities and equity</t>
  </si>
  <si>
    <t>Operating Expenses to Non-GAAP Net Income, Diluted Earnings Per Share, Operating Income, and Operating Expenses</t>
  </si>
  <si>
    <t>Three Months Ended</t>
  </si>
  <si>
    <t>Non-GAAP adjustments:</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</si>
  <si>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</si>
  <si>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</si>
  <si>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r>
      <rPr>
        <sz val="10"/>
        <color rgb="FF000000"/>
        <rFont val="Arial"/>
        <family val="2"/>
      </rPr>
      <t xml:space="preserve">Other </t>
    </r>
    <r>
      <rPr>
        <vertAlign val="superscript"/>
        <sz val="10"/>
        <color rgb="FF000000"/>
        <rFont val="Arial"/>
        <family val="2"/>
      </rPr>
      <t>(7)</t>
    </r>
  </si>
  <si>
    <t>Total non-GAAP adjustments</t>
  </si>
  <si>
    <t>Total non-GAAP adjustments, net of tax</t>
  </si>
  <si>
    <t>Non-GAAP net income attributable to Nasdaq</t>
  </si>
  <si>
    <t>Adjustment to GAAP loss per share to include fully diluted     weighted average shares</t>
  </si>
  <si>
    <t>Total adjustments from non-GAAP net income above</t>
  </si>
  <si>
    <t>Non-GAAP diluted earnings per share</t>
  </si>
  <si>
    <t>U.S. GAAP operating income</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</si>
  <si>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</si>
  <si>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</si>
  <si>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r>
      <rPr>
        <sz val="10"/>
        <color rgb="FF000000"/>
        <rFont val="Arial"/>
        <family val="2"/>
      </rPr>
      <t xml:space="preserve">Extinguishment of debt </t>
    </r>
    <r>
      <rPr>
        <vertAlign val="superscript"/>
        <sz val="10"/>
        <color rgb="FF000000"/>
        <rFont val="Arial"/>
        <family val="2"/>
      </rPr>
      <t>(4)</t>
    </r>
  </si>
  <si>
    <t>Total non-GAAP adjustments</t>
  </si>
  <si>
    <t>Non-GAAP operating income</t>
  </si>
  <si>
    <t>Revenues less transaction-based expenses</t>
  </si>
  <si>
    <t>U.S. GAAP operating expenses</t>
  </si>
  <si>
    <r>
      <rPr>
        <sz val="10"/>
        <color rgb="FF000000"/>
        <rFont val="Arial"/>
        <family val="2"/>
      </rPr>
      <t>Amortization expense of acquired intangible assets</t>
    </r>
    <r>
      <rPr>
        <vertAlign val="superscript"/>
        <sz val="10"/>
        <color rgb="FF000000"/>
        <rFont val="Arial"/>
        <family val="2"/>
      </rPr>
      <t xml:space="preserve"> (1)</t>
    </r>
  </si>
  <si>
    <r>
      <rPr>
        <sz val="10"/>
        <color rgb="FF000000"/>
        <rFont val="Arial"/>
        <family val="2"/>
      </rPr>
      <t>Merger and strategic initiatives</t>
    </r>
    <r>
      <rPr>
        <vertAlign val="superscript"/>
        <sz val="10"/>
        <color rgb="FF000000"/>
        <rFont val="Arial"/>
        <family val="2"/>
      </rPr>
      <t xml:space="preserve"> (2)</t>
    </r>
  </si>
  <si>
    <r>
      <rPr>
        <sz val="10"/>
        <color rgb="FF000000"/>
        <rFont val="Arial"/>
        <family val="2"/>
      </rPr>
      <t>Extinguishment of debt</t>
    </r>
    <r>
      <rPr>
        <vertAlign val="superscript"/>
        <sz val="10"/>
        <color rgb="FF000000"/>
        <rFont val="Arial"/>
        <family val="2"/>
      </rPr>
      <t xml:space="preserve"> (4)</t>
    </r>
  </si>
  <si>
    <t>Non-GAAP operating expenses</t>
  </si>
  <si>
    <t>Quarterly Key Drivers Detail</t>
  </si>
  <si>
    <t>Equity Derivative Trading and Clearing</t>
  </si>
  <si>
    <t>U.S. equity options</t>
  </si>
  <si>
    <t>Total industry average daily volume (in millions)</t>
  </si>
  <si>
    <t>Nasdaq PHLX matched market share</t>
  </si>
  <si>
    <t>The Nasdaq Options Market matched market share</t>
  </si>
  <si>
    <t>Nasdaq BX Options matched market share</t>
  </si>
  <si>
    <t>Nasdaq ISE Options matched market share</t>
  </si>
  <si>
    <t>Nasdaq GEMX Options matched market share</t>
  </si>
  <si>
    <t>Nasdaq MRX Options matched market share</t>
  </si>
  <si>
    <t>Total matched market share executed on Nasdaq's exchanges</t>
  </si>
  <si>
    <t>Nasdaq Nordic and Nasdaq Baltic options and futures</t>
  </si>
  <si>
    <r>
      <rPr>
        <sz val="10"/>
        <color rgb="FF000000"/>
        <rFont val="Arial"/>
        <family val="2"/>
      </rPr>
      <t xml:space="preserve">Total average daily volume options and futures contracts </t>
    </r>
    <r>
      <rPr>
        <vertAlign val="superscript"/>
        <sz val="10"/>
        <color rgb="FF000000"/>
        <rFont val="Arial"/>
        <family val="2"/>
      </rPr>
      <t>(1)</t>
    </r>
  </si>
  <si>
    <t>Cash Equity Trading</t>
  </si>
  <si>
    <t>Total U.S.-listed securities</t>
  </si>
  <si>
    <t>Total industry average daily share volume (in billions)</t>
  </si>
  <si>
    <t>Matched share volume (in billions)</t>
  </si>
  <si>
    <t>The Nasdaq Stock Market matched market share</t>
  </si>
  <si>
    <t>Nasdaq BX matched market share</t>
  </si>
  <si>
    <t>Nasdaq PSX matched market share</t>
  </si>
  <si>
    <t>Market share reported to the FINRA/Nasdaq Trade Reporting Facility</t>
  </si>
  <si>
    <r>
      <rPr>
        <sz val="10"/>
        <color rgb="FF000000"/>
        <rFont val="Arial"/>
        <family val="2"/>
      </rPr>
      <t>Total market share</t>
    </r>
    <r>
      <rPr>
        <vertAlign val="superscript"/>
        <sz val="10"/>
        <color rgb="FF000000"/>
        <rFont val="Arial"/>
        <family val="2"/>
      </rPr>
      <t>(2)</t>
    </r>
  </si>
  <si>
    <t>Nasdaq Nordic and Nasdaq Baltic securities</t>
  </si>
  <si>
    <t>Average daily number of equity trades executed on Nasdaq's exchanges</t>
  </si>
  <si>
    <t>Total average daily value of shares traded (in billions)</t>
  </si>
  <si>
    <t>Total market share executed on Nasdaq's exchanges</t>
  </si>
  <si>
    <t>Fixed Income and Commodities Trading and Clearing</t>
  </si>
  <si>
    <t>Fixed Income</t>
  </si>
  <si>
    <t>U.S. fixed income notional trading volume (in billions)</t>
  </si>
  <si>
    <t>Total average daily volume of Nasdaq Nordic and Nasdaq Baltic fixed income contracts</t>
  </si>
  <si>
    <t>Commodities</t>
  </si>
  <si>
    <r>
      <rPr>
        <sz val="10"/>
        <color rgb="FF000000"/>
        <rFont val="Arial"/>
        <family val="2"/>
      </rPr>
      <t>Power contracts cleared (TWh)</t>
    </r>
    <r>
      <rPr>
        <vertAlign val="superscript"/>
        <sz val="10"/>
        <color rgb="FF000000"/>
        <rFont val="Arial"/>
        <family val="2"/>
      </rPr>
      <t xml:space="preserve"> (3)</t>
    </r>
  </si>
  <si>
    <t>Initial public offerings</t>
  </si>
  <si>
    <t>The Nasdaq Stock Market</t>
  </si>
  <si>
    <t>Exchanges that comprise Nasdaq Nordic and Nasdaq Baltic</t>
  </si>
  <si>
    <t>Total new listings</t>
  </si>
  <si>
    <t>The Nasdaq Stock Market(4)</t>
  </si>
  <si>
    <t>Exchanges that comprise Nasdaq Nordic and Nasdaq Baltic(5)</t>
  </si>
  <si>
    <t>Number of listed companies</t>
  </si>
  <si>
    <t>The Nasdaq Stock Market(6)</t>
  </si>
  <si>
    <t>Exchanges that comprise Nasdaq Nordic and Nasdaq Baltic(7)</t>
  </si>
  <si>
    <t>Number of licensed exchange traded products (ETPs)</t>
  </si>
  <si>
    <r>
      <rPr>
        <sz val="10"/>
        <color rgb="FF000000"/>
        <rFont val="Arial"/>
        <family val="2"/>
      </rPr>
      <t>Order intake (in millions)</t>
    </r>
    <r>
      <rPr>
        <vertAlign val="superscript"/>
        <sz val="10"/>
        <color rgb="FF000000"/>
        <rFont val="Arial"/>
        <family val="2"/>
      </rPr>
      <t>(8)</t>
    </r>
  </si>
  <si>
    <r>
      <rPr>
        <sz val="10"/>
        <color rgb="FF000000"/>
        <rFont val="Arial"/>
        <family val="2"/>
      </rPr>
      <t>Total order value (in millions)</t>
    </r>
    <r>
      <rPr>
        <vertAlign val="superscript"/>
        <sz val="10"/>
        <color rgb="FF000000"/>
        <rFont val="Arial"/>
        <family val="2"/>
      </rPr>
      <t>(9)</t>
    </r>
  </si>
  <si>
    <t>(1) Includes Finnish option contracts traded on EUREX Group.</t>
  </si>
  <si>
    <t>(2) Includes transactions executed on Nasdaq's, Nasdaq BX's and Nasdaq PSX's systems plus trades reported through the Financial Industry Regulatory Authority/Nasdaq Trade Reporting Facility.</t>
  </si>
  <si>
    <t>(3) Transactions executed on Nasdaq Commodities or OTC and reported for clearing to Nasdaq Commodities measured by Terawatt hours (TWh).</t>
  </si>
  <si>
    <t>(5) New listings include IPOs and represent companies listed on the Nasdaq Nordic and Nasdaq Baltic exchanges and companies on the alternative markets of Nasdaq First North.</t>
  </si>
  <si>
    <t>(7) Represents companies listed on the Nasdaq Nordic and Nasdaq Baltic exchanges and companies on the alternative markets of Nasdaq First North at period end.</t>
  </si>
  <si>
    <t>(9) Represents total contract value of orders signed that are yet to be recognized as revenue.</t>
  </si>
  <si>
    <r>
      <t xml:space="preserve">Gain on sale of investment security </t>
    </r>
    <r>
      <rPr>
        <vertAlign val="superscript"/>
        <sz val="10"/>
        <color rgb="FF000000"/>
        <rFont val="Arial"/>
        <family val="2"/>
      </rPr>
      <t>(3)</t>
    </r>
  </si>
  <si>
    <r>
      <t>Net gain on divestiture of businesses</t>
    </r>
    <r>
      <rPr>
        <vertAlign val="superscript"/>
        <sz val="10"/>
        <color rgb="FF000000"/>
        <rFont val="Arial"/>
        <family val="2"/>
      </rPr>
      <t xml:space="preserve"> (5)</t>
    </r>
  </si>
  <si>
    <r>
      <t xml:space="preserve">Extinguishment of debt </t>
    </r>
    <r>
      <rPr>
        <vertAlign val="superscript"/>
        <sz val="10"/>
        <color rgb="FF000000"/>
        <rFont val="Arial"/>
        <family val="2"/>
      </rPr>
      <t>(6)</t>
    </r>
  </si>
  <si>
    <r>
      <t xml:space="preserve">Diluted </t>
    </r>
    <r>
      <rPr>
        <vertAlign val="superscript"/>
        <sz val="10"/>
        <color rgb="FF000000"/>
        <rFont val="Arial"/>
        <family val="2"/>
      </rPr>
      <t>(1)</t>
    </r>
  </si>
  <si>
    <t>U.S. GAAP diluted earnings (loss) per share</t>
  </si>
  <si>
    <t>U.S. GAAP net income (loss) attributable to Nasdaq</t>
  </si>
  <si>
    <t>Net income (loss) attributable to Nasdaq</t>
  </si>
  <si>
    <t>Basic earnings (loss) per share</t>
  </si>
  <si>
    <t>Diluted earnings (loss) per share</t>
  </si>
  <si>
    <r>
      <t xml:space="preserve">Clearing default </t>
    </r>
    <r>
      <rPr>
        <vertAlign val="superscript"/>
        <sz val="10"/>
        <color rgb="FF000000"/>
        <rFont val="Arial"/>
        <family val="2"/>
      </rPr>
      <t>(4)</t>
    </r>
  </si>
  <si>
    <r>
      <t xml:space="preserve">Clearing default </t>
    </r>
    <r>
      <rPr>
        <vertAlign val="superscript"/>
        <sz val="10"/>
        <color rgb="FF000000"/>
        <rFont val="Arial"/>
        <family val="2"/>
      </rPr>
      <t>(3)</t>
    </r>
  </si>
  <si>
    <r>
      <t xml:space="preserve">Other </t>
    </r>
    <r>
      <rPr>
        <vertAlign val="superscript"/>
        <sz val="10"/>
        <color rgb="FF000000"/>
        <rFont val="Arial"/>
        <family val="2"/>
      </rPr>
      <t>(5)</t>
    </r>
  </si>
  <si>
    <r>
      <t xml:space="preserve">U.S. GAAP Operating margin </t>
    </r>
    <r>
      <rPr>
        <b/>
        <vertAlign val="superscript"/>
        <sz val="10"/>
        <color rgb="FF000000"/>
        <rFont val="Arial"/>
        <family val="2"/>
      </rPr>
      <t>(6)</t>
    </r>
  </si>
  <si>
    <r>
      <t xml:space="preserve">Non-GAAP operating margin </t>
    </r>
    <r>
      <rPr>
        <b/>
        <vertAlign val="superscript"/>
        <sz val="10"/>
        <color rgb="FF000000"/>
        <rFont val="Arial"/>
        <family val="2"/>
      </rPr>
      <t>(7)</t>
    </r>
  </si>
  <si>
    <t>(7) Non-GAAP operating margin equals non-GAAP operating income divided by total revenues less transaction-based expenses.</t>
  </si>
  <si>
    <t>(6) U.S. GAAP operating margin equals U.S.GAAP operating income divided by total revenues less transaction-based expenses.</t>
  </si>
  <si>
    <r>
      <t>(1) Due to the net loss for the quarter ended December 31, 2018, the diluted earnings (loss) per share calculation excludes 3.2</t>
    </r>
    <r>
      <rPr>
        <sz val="10"/>
        <color rgb="FFFF0000"/>
        <rFont val="Arial"/>
        <family val="2"/>
      </rPr>
      <t xml:space="preserve"> </t>
    </r>
    <r>
      <rPr>
        <sz val="10"/>
        <rFont val="Arial"/>
        <family val="2"/>
      </rPr>
      <t>million</t>
    </r>
    <r>
      <rPr>
        <sz val="10"/>
        <color rgb="FF000000"/>
        <rFont val="Arial"/>
        <family val="2"/>
      </rPr>
      <t xml:space="preserve"> of employee stock awards as they were anti-dilutive.</t>
    </r>
  </si>
  <si>
    <r>
      <t xml:space="preserve">Reversal of Swedish tax benefits </t>
    </r>
    <r>
      <rPr>
        <vertAlign val="superscript"/>
        <sz val="10"/>
        <color rgb="FF000000"/>
        <rFont val="Arial"/>
        <family val="2"/>
      </rPr>
      <t>(10)</t>
    </r>
  </si>
  <si>
    <r>
      <t xml:space="preserve">Excess tax benefits related to employee share-based compensation </t>
    </r>
    <r>
      <rPr>
        <vertAlign val="superscript"/>
        <sz val="10"/>
        <color rgb="FF000000"/>
        <rFont val="Arial"/>
        <family val="2"/>
      </rPr>
      <t>(11)</t>
    </r>
  </si>
  <si>
    <t>Condensed Consolidated Statements of Income (Loss)</t>
  </si>
  <si>
    <t>Reconciliation of U.S. GAAP Net Income (Loss), Diluted Earnings (Loss) Per Share, Operating Income and</t>
  </si>
  <si>
    <t>Reconciliation of U.S. GAAP Net Income (Loss), Diluted Earnings Per Share (Loss), Operating Income and</t>
  </si>
  <si>
    <t>Weighted-average diluted common shares outstanding 
for non-GAAP earnings per share:</t>
  </si>
  <si>
    <t>(6) Number of total listings on The Nasdaq Stock Market at period end, including 392 ETPs as of December 31, 2018, 390 ETPs as of September 30, 2018 and 373 ETPs as of December 31, 2017.</t>
  </si>
  <si>
    <r>
      <t xml:space="preserve">Non-GAAP adjustment to the income tax provision </t>
    </r>
    <r>
      <rPr>
        <vertAlign val="superscript"/>
        <sz val="10"/>
        <color rgb="FF000000"/>
        <rFont val="Arial"/>
        <family val="2"/>
      </rPr>
      <t>(8)</t>
    </r>
  </si>
  <si>
    <t>10) For the year ended December 31, 2018, we recorded a reversal of previously recognized Swedish tax benefits, due to unfavorable court rulings received by other Swedish entities during the year, the impact of which relates to prior periods.</t>
  </si>
  <si>
    <t>Gain on sale of investment security</t>
  </si>
  <si>
    <t>(1) We amortize intangible assets acquired in connection with various acquisitions. Intangible asset amortization expense can vary from period to period due to episodic acquisitions completed, rather than from our ongoing business operations.</t>
  </si>
  <si>
    <t xml:space="preserve">(2) We have pursued various strategic initiatives and completed a divestiture and a number of acquisitions in recent years which have resulted in expenses which would not have otherwise been incurred. These expenses generally include integration costs, as well as legal, due diligence and other third party transaction costs and will vary based on the size and frequency of the activities described above. </t>
  </si>
  <si>
    <t xml:space="preserve">(2) We have pursued various strategic initiatives and completed a divestiture and a number of acquisitions in recent years which have resulted in expenses which would not have otherwise been incurred. These expenses generally include integration costs, as well as legal, due diligence and other third party transaction costs and will vary based on the size and frequency of the activities described above.  </t>
  </si>
  <si>
    <t xml:space="preserve">11) Excess tax benefits related to employee share-based compensation reflect the recognition of income tax effects of share-based awards when awards vest or are settled. </t>
  </si>
  <si>
    <t>(3) In December 2018, we sold our 5.0% ownership interest in LCH Group Holdings Limited for $169 million in cash. As a result of the sale, we recognized a pre-tax gain of $118 million ($93 million after tax).</t>
  </si>
  <si>
    <r>
      <t>Impact of newly enacted U.S. tax legislation</t>
    </r>
    <r>
      <rPr>
        <vertAlign val="superscript"/>
        <sz val="10"/>
        <color rgb="FF000000"/>
        <rFont val="Arial"/>
        <family val="2"/>
      </rPr>
      <t xml:space="preserve"> (9)</t>
    </r>
  </si>
  <si>
    <t>Income tax provision (benefit)</t>
  </si>
  <si>
    <t>ETP assets under management tracking Nasdaq indexes (in billions)</t>
  </si>
  <si>
    <t>(4) New listings include IPOs, including those completed on a best efforts basis, issuers that switched from other listing venues, closed-end funds and separately listed ETPs.</t>
  </si>
  <si>
    <t>(7) For the three months and year ended December 31, 2018 and the three months ended September 30, 2018, other charges included litigation costs related to certain legal matters and are recorded in professional and contract services expense in our Condensed Consolidated Statements of Income (Loss).  For the three months and year ended December 31, 2018, other charges also included certain charges related to a sales and use tax audit and VAT reserves which are recorded in general, administrative and other expense in our Condensed Consolidated Statements of Income (Loss). For the three months and year ended December 31, 2017, other charges related to a sublease loss reserve on space we occupied due to excess capacity and are recorded in occupancy expense in our Condensed Consolidated Statements of Income (Loss).  For the year ended December 31, 2017, other charges also related to wind down costs associated with an equity method investment that was previously written off and are recorded in net income from unconsolidated investees in our Condensed Consolidated Statements of Income (Loss).</t>
  </si>
  <si>
    <t xml:space="preserve">(5) For the three months and year ended December 31, 2018 and the three months ended September 30, 2018, other charges included litigation costs related to certain legal matters and are recorded in professional and contract services expense in our Condensed Consolidated Statements of Income (Loss).  For the three months and year ended December 31, 2018, other charges also included certain charges related to a sales and use tax audit and VAT reserves which are recorded in general, administrative and other expense in our Condensed Consolidated Statements of Income (Loss). For the three months and year ended December 31, 2017, other charges related to a sublease loss reserve on space we occupied due to excess capacity and are recorded in occupancy expense in our Condensed Consolidated Statements of Income (Loss).  </t>
  </si>
  <si>
    <t>Weighted-average common shares outstanding for earnings (loss) per share:</t>
  </si>
  <si>
    <t xml:space="preserve">(9) For the three months and year ended December 31, 2018, we recorded an increase to tax expense of $289 million and $290 million, respectively. In the fourth quarter of 2018, we finalized the provisional estimate related to the Tax Cuts and Jobs Act, which resulted in a reduction to a deferred tax asset related to foreign currency translation losses. For the three months ended September 30, 2018, we recorded a decrease to tax expense of $4 million, which reflects the remeasurement of certain deferred tax assets and liabilities associated with the impact of the Tax Cuts and Jobs Act.  For the three months and year ended December 31, 2017, we recorded a decrease to tax expense of $89 million, primarily related to the remeasurement of our net U.S. deferred tax liability at the lower U.S. federal corporate income tax rate. </t>
  </si>
  <si>
    <t>Note: On January 1, 2018, we adopted ASU 2014-09, “Revenue from Contracts with Customers (Topic 606)," using the full retrospective method which required restatement of 2017 financials.</t>
  </si>
  <si>
    <t>(8) Total contract value of orders signed during the period.</t>
  </si>
  <si>
    <t>(4) For the year ended December 31, 2017, in connection with the early extinguishment of our 5.25% senior unsecured notes and the $300 million repayment on our $400 million senior unsecured term loan facility due November 25, 2019, we recorded a charge of $10 million primarily related to a premium paid for early redemption. This charge is included in general, administrative and other expense in our Condensed Consolidated Statements of Income (Loss).</t>
  </si>
  <si>
    <t xml:space="preserve">(3) For the year ended December 31, 2018, we recorded $31 million in expense related to the clearing default that occurred in September 2018.  For the three months ended December 2018, we recorded a $23 million charge associated with our capital relief program, where we will allocate capital back to default fund participants. The capital relief program is in addition to any funds to be recovered from the defaulting member. For the three months ended September 30, 2018, we recorded an $8 million loss related to the default of a Nasdaq Clearing member.  These charges are included in general, administrative and other expense in our Condensed Consolidated Statements of Income (Loss). </t>
  </si>
  <si>
    <t xml:space="preserve">(4) For the year ended December 31, 2018, we recorded $31 million in expense related to the clearing default that occurred in September 2018.  For the three months ended December 2018, we recorded a $23 million charge associated with our capital relief program, where we will allocate capital back to default fund participants. The capital relief program is in addition to any funds to be recovered from the defaulting member. For the three months ended September 30, 2018, we recorded an $8 million loss related to the default of a Nasdaq Clearing member.  These charges are included in general, administrative and other expense in our Condensed Consolidated Statements of Income (Loss). </t>
  </si>
  <si>
    <t>(5) In April 2018, we completed the sale of the Public Relations Solutions and Digital Media Services businesses.  For the year ended December 31, 2018, we recognized a pretax net gain of $33 million which includes an $8 million post-closing working capital adjustment recorded during the three months ended September 30, 2018.</t>
  </si>
  <si>
    <t>(6) For the year ended December 31, 2017, in connection with the early extinguishment of our 5.25% senior unsecured notes and the $300 million repayment on our $400 million senior unsecured term loan facility due November 25, 2019, we recorded a charge of $10 million primarily related to a premium paid for early redemption. This charge is included in general, administrative and other expense in our Condensed Consolidated Statements of Income (Loss).</t>
  </si>
  <si>
    <t>(8) The non-GAAP adjustment to the income tax provision includes the tax impact of each non-GAAP adjustment. In certain periods, the adjustment may include the recognition of previously unrecognized tax benefits associated with positions taken in prior years and/or the impact of state tax rate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</si>
</sst>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164" formatCode="mmmm\ d\,"/>
    <numFmt numFmtId="165" formatCode="yyyy"/>
    <numFmt numFmtId="166" formatCode="_(#,##0_);_(\(#,##0\);_(&quot;—&quot;_);_(@_)"/>
    <numFmt numFmtId="167" formatCode="_(#,##0.00_);_(\(#,##0.00\);_(&quot;—&quot;_);_(@_)"/>
    <numFmt numFmtId="168" formatCode="_(#,##0.0_);_(\(#,##0.0\);_(&quot;—&quot;_);_(@_)"/>
    <numFmt numFmtId="169" formatCode="_(&quot;$&quot;* #,##0_);_(&quot;$&quot;* \(#,##0\);_(&quot;$&quot;* &quot;—&quot;_);_(@_)"/>
    <numFmt numFmtId="170" formatCode="_(&quot;$&quot;* #,##0.00_);_(&quot;$&quot;* \(#,##0.00\);_(&quot;$&quot;* &quot;—&quot;_);_(@_)"/>
    <numFmt numFmtId="171" formatCode="_(#,##0.##########_);_(\(#,##0.##########\);_(&quot;—&quot;_);_(@_)"/>
    <numFmt numFmtId="172" formatCode="#,##0.0_)%;\(#,##0.0\)%;&quot;—&quot;\%;_(@_)"/>
    <numFmt numFmtId="173" formatCode="#,##0.##########_)%;\(#,##0.##########\)%;&quot;—&quot;\%;_(@_)"/>
    <numFmt numFmtId="174" formatCode="_(&quot;$&quot;#,##0.0_)_%;_(\(&quot;$&quot;#,##0.0\)_%;_(&quot;$&quot;&quot;—&quot;_);_(@_)"/>
    <numFmt numFmtId="175" formatCode="_(&quot;$&quot;#,##0.##########_)_%;_(\(&quot;$&quot;#,##0.##########\)_%;_(&quot;$&quot;&quot;—&quot;_);_(@_)"/>
    <numFmt numFmtId="176" formatCode="_(&quot;$&quot;* #,##0_);_(&quot;$&quot;* \(#,##0\);_(&quot;$&quot;* &quot;-&quot;??_);_(@_)"/>
  </numFmts>
  <fonts count="14" x14ac:knownFonts="1">
    <font>
      <sz val="10"/>
      <color rgb="FF000000"/>
      <name val="Times New Roman"/>
    </font>
    <font>
      <b/>
      <sz val="10"/>
      <color rgb="FF000000"/>
      <name val="Arial"/>
      <family val="2"/>
    </font>
    <font>
      <sz val="10"/>
      <color rgb="FF000000"/>
      <name val="Arial"/>
      <family val="2"/>
    </font>
    <font>
      <sz val="10"/>
      <color rgb="FF000000"/>
      <name val="Times New Roman"/>
      <family val="1"/>
    </font>
    <font>
      <sz val="10"/>
      <color rgb="FF000000"/>
      <name val="Arial"/>
      <family val="2"/>
    </font>
    <font>
      <b/>
      <u/>
      <sz val="10"/>
      <color rgb="FF000000"/>
      <name val="Arial"/>
      <family val="2"/>
    </font>
    <font>
      <i/>
      <u/>
      <sz val="10"/>
      <color rgb="FF000000"/>
      <name val="Arial"/>
      <family val="2"/>
    </font>
    <font>
      <sz val="8"/>
      <color rgb="FF000000"/>
      <name val="Arial"/>
      <family val="2"/>
    </font>
    <font>
      <vertAlign val="superscript"/>
      <sz val="10"/>
      <color rgb="FF000000"/>
      <name val="Arial"/>
      <family val="2"/>
    </font>
    <font>
      <b/>
      <vertAlign val="superscript"/>
      <sz val="10"/>
      <color rgb="FF000000"/>
      <name val="Arial"/>
      <family val="2"/>
    </font>
    <font>
      <sz val="10"/>
      <color rgb="FFFF0000"/>
      <name val="Arial"/>
      <family val="2"/>
    </font>
    <font>
      <sz val="10"/>
      <name val="Arial"/>
      <family val="2"/>
    </font>
    <font>
      <sz val="10"/>
      <color rgb="FF000000"/>
      <name val="Times New Roman"/>
      <family val="1"/>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double">
        <color auto="1"/>
      </bottom>
      <diagonal/>
    </border>
    <border>
      <left/>
      <right/>
      <top style="double">
        <color auto="1"/>
      </top>
      <bottom style="double">
        <color auto="1"/>
      </bottom>
      <diagonal/>
    </border>
    <border>
      <left/>
      <right/>
      <top style="thin">
        <color auto="1"/>
      </top>
      <bottom style="double">
        <color auto="1"/>
      </bottom>
      <diagonal/>
    </border>
  </borders>
  <cellStyleXfs count="4">
    <xf numFmtId="0" fontId="0" fillId="0" borderId="0"/>
    <xf numFmtId="0" fontId="3" fillId="0" borderId="0"/>
    <xf numFmtId="9" fontId="12" fillId="0" borderId="0" applyFont="0" applyFill="0" applyBorder="0" applyAlignment="0" applyProtection="0"/>
    <xf numFmtId="44" fontId="13" fillId="0" borderId="0" applyFont="0" applyFill="0" applyBorder="0" applyAlignment="0" applyProtection="0"/>
  </cellStyleXfs>
  <cellXfs count="93">
    <xf numFmtId="0" fontId="0" fillId="0" borderId="0" xfId="0" applyAlignment="1">
      <alignment wrapText="1"/>
    </xf>
    <xf numFmtId="166" fontId="4" fillId="0" borderId="0" xfId="0" applyNumberFormat="1" applyFont="1" applyFill="1" applyAlignment="1"/>
    <xf numFmtId="166" fontId="4" fillId="0" borderId="1" xfId="0" applyNumberFormat="1" applyFont="1" applyFill="1" applyBorder="1" applyAlignment="1"/>
    <xf numFmtId="166" fontId="2" fillId="0" borderId="0" xfId="0" applyNumberFormat="1" applyFont="1" applyFill="1" applyAlignment="1">
      <alignment horizontal="left"/>
    </xf>
    <xf numFmtId="169" fontId="2" fillId="0" borderId="0" xfId="0" applyNumberFormat="1" applyFont="1" applyFill="1" applyAlignment="1">
      <alignment horizontal="left"/>
    </xf>
    <xf numFmtId="0" fontId="2" fillId="0" borderId="0" xfId="0" quotePrefix="1" applyFont="1" applyFill="1" applyAlignment="1">
      <alignment horizontal="left"/>
    </xf>
    <xf numFmtId="169" fontId="4" fillId="0" borderId="4" xfId="0" applyNumberFormat="1" applyFont="1" applyFill="1" applyBorder="1" applyAlignment="1"/>
    <xf numFmtId="169" fontId="4" fillId="0" borderId="0" xfId="0" applyNumberFormat="1" applyFont="1" applyFill="1" applyAlignment="1"/>
    <xf numFmtId="166" fontId="4" fillId="0" borderId="2" xfId="0" applyNumberFormat="1" applyFont="1" applyFill="1" applyBorder="1" applyAlignment="1"/>
    <xf numFmtId="167" fontId="4" fillId="0" borderId="1" xfId="0" applyNumberFormat="1" applyFont="1" applyFill="1" applyBorder="1" applyAlignment="1"/>
    <xf numFmtId="0" fontId="1" fillId="0" borderId="2" xfId="0" applyFont="1" applyFill="1" applyBorder="1" applyAlignment="1">
      <alignment horizontal="center" wrapText="1"/>
    </xf>
    <xf numFmtId="164" fontId="1" fillId="0" borderId="2" xfId="0" applyNumberFormat="1" applyFont="1" applyFill="1" applyBorder="1" applyAlignment="1">
      <alignment horizontal="center"/>
    </xf>
    <xf numFmtId="0" fontId="1" fillId="0" borderId="0" xfId="0" applyFont="1" applyFill="1" applyBorder="1" applyAlignment="1">
      <alignment horizontal="center" wrapText="1"/>
    </xf>
    <xf numFmtId="164" fontId="1" fillId="0" borderId="0" xfId="0" applyNumberFormat="1" applyFont="1" applyFill="1" applyBorder="1" applyAlignment="1">
      <alignment horizontal="center"/>
    </xf>
    <xf numFmtId="165" fontId="1" fillId="0" borderId="1" xfId="0" applyNumberFormat="1" applyFont="1" applyFill="1" applyBorder="1" applyAlignment="1">
      <alignment horizontal="center"/>
    </xf>
    <xf numFmtId="165" fontId="1" fillId="0" borderId="0" xfId="0" applyNumberFormat="1" applyFont="1" applyFill="1" applyBorder="1" applyAlignment="1">
      <alignment horizontal="center"/>
    </xf>
    <xf numFmtId="166" fontId="4" fillId="0" borderId="3" xfId="0" applyNumberFormat="1" applyFont="1" applyFill="1" applyBorder="1" applyAlignment="1"/>
    <xf numFmtId="166" fontId="1" fillId="0" borderId="0" xfId="0" applyNumberFormat="1" applyFont="1" applyFill="1" applyAlignment="1">
      <alignment horizontal="left"/>
    </xf>
    <xf numFmtId="166" fontId="2" fillId="0" borderId="0" xfId="0" applyNumberFormat="1" applyFont="1" applyFill="1" applyBorder="1" applyAlignment="1">
      <alignment horizontal="left"/>
    </xf>
    <xf numFmtId="166" fontId="1" fillId="0" borderId="0" xfId="0" applyNumberFormat="1" applyFont="1" applyFill="1" applyBorder="1" applyAlignment="1">
      <alignment horizontal="left"/>
    </xf>
    <xf numFmtId="44" fontId="4" fillId="0" borderId="4" xfId="0" applyNumberFormat="1" applyFont="1" applyFill="1" applyBorder="1" applyAlignment="1"/>
    <xf numFmtId="44" fontId="2" fillId="0" borderId="0" xfId="0" applyNumberFormat="1" applyFont="1" applyFill="1" applyAlignment="1">
      <alignment horizontal="left"/>
    </xf>
    <xf numFmtId="44" fontId="4" fillId="0" borderId="5" xfId="0" applyNumberFormat="1" applyFont="1" applyFill="1" applyBorder="1" applyAlignment="1"/>
    <xf numFmtId="167" fontId="2" fillId="0" borderId="0" xfId="0" applyNumberFormat="1" applyFont="1" applyFill="1" applyAlignment="1">
      <alignment horizontal="left"/>
    </xf>
    <xf numFmtId="167" fontId="3" fillId="0" borderId="0" xfId="0" applyNumberFormat="1" applyFont="1" applyFill="1" applyAlignment="1">
      <alignment horizontal="left"/>
    </xf>
    <xf numFmtId="168" fontId="4" fillId="0" borderId="0" xfId="0" applyNumberFormat="1" applyFont="1" applyFill="1" applyAlignment="1"/>
    <xf numFmtId="168" fontId="2" fillId="0" borderId="0" xfId="0" applyNumberFormat="1" applyFont="1" applyFill="1" applyAlignment="1">
      <alignment horizontal="left"/>
    </xf>
    <xf numFmtId="0" fontId="6" fillId="0" borderId="0" xfId="0" applyFont="1" applyFill="1" applyAlignment="1">
      <alignment wrapText="1"/>
    </xf>
    <xf numFmtId="171" fontId="4" fillId="0" borderId="0" xfId="0" applyNumberFormat="1" applyFont="1" applyFill="1" applyAlignment="1"/>
    <xf numFmtId="172" fontId="4" fillId="0" borderId="0" xfId="0" applyNumberFormat="1" applyFont="1" applyFill="1" applyAlignment="1"/>
    <xf numFmtId="173" fontId="4" fillId="0" borderId="0" xfId="0" applyNumberFormat="1" applyFont="1" applyFill="1" applyAlignment="1"/>
    <xf numFmtId="173" fontId="4" fillId="0" borderId="1" xfId="0" applyNumberFormat="1" applyFont="1" applyFill="1" applyBorder="1" applyAlignment="1"/>
    <xf numFmtId="172" fontId="4" fillId="0" borderId="2" xfId="0" applyNumberFormat="1" applyFont="1" applyFill="1" applyBorder="1" applyAlignment="1"/>
    <xf numFmtId="167" fontId="4" fillId="0" borderId="0" xfId="0" applyNumberFormat="1" applyFont="1" applyFill="1" applyAlignment="1"/>
    <xf numFmtId="172" fontId="4" fillId="0" borderId="1" xfId="0" applyNumberFormat="1" applyFont="1" applyFill="1" applyBorder="1" applyAlignment="1"/>
    <xf numFmtId="174" fontId="4" fillId="0" borderId="0" xfId="0" applyNumberFormat="1" applyFont="1" applyFill="1" applyAlignment="1"/>
    <xf numFmtId="175" fontId="4" fillId="0" borderId="0" xfId="0" applyNumberFormat="1" applyFont="1" applyFill="1" applyAlignment="1"/>
    <xf numFmtId="176" fontId="4" fillId="0" borderId="0" xfId="3" applyNumberFormat="1" applyFont="1" applyFill="1" applyAlignment="1"/>
    <xf numFmtId="0" fontId="2" fillId="0" borderId="0" xfId="0" applyFont="1" applyFill="1" applyAlignment="1"/>
    <xf numFmtId="0" fontId="2" fillId="0" borderId="0" xfId="0" applyFont="1" applyFill="1" applyAlignment="1">
      <alignment horizontal="left" wrapText="1"/>
    </xf>
    <xf numFmtId="164" fontId="1" fillId="0" borderId="0" xfId="0" applyNumberFormat="1" applyFont="1" applyFill="1" applyAlignment="1">
      <alignment horizontal="center"/>
    </xf>
    <xf numFmtId="166" fontId="2" fillId="0" borderId="0" xfId="0" applyNumberFormat="1" applyFont="1" applyFill="1" applyAlignment="1"/>
    <xf numFmtId="0" fontId="1" fillId="0" borderId="2" xfId="0" applyFont="1" applyFill="1" applyBorder="1" applyAlignment="1">
      <alignment horizontal="center"/>
    </xf>
    <xf numFmtId="9" fontId="4" fillId="0" borderId="0" xfId="2" applyFont="1" applyFill="1" applyAlignment="1"/>
    <xf numFmtId="170" fontId="4" fillId="0" borderId="0" xfId="0" applyNumberFormat="1" applyFont="1" applyFill="1" applyAlignment="1"/>
    <xf numFmtId="170" fontId="2" fillId="0" borderId="0" xfId="0" applyNumberFormat="1" applyFont="1" applyFill="1" applyAlignment="1">
      <alignment horizontal="left"/>
    </xf>
    <xf numFmtId="170" fontId="4" fillId="0" borderId="4" xfId="0" applyNumberFormat="1" applyFont="1" applyFill="1" applyBorder="1" applyAlignment="1"/>
    <xf numFmtId="0" fontId="3" fillId="0" borderId="0" xfId="0" applyFont="1" applyFill="1" applyAlignment="1">
      <alignment horizontal="left"/>
    </xf>
    <xf numFmtId="166" fontId="11" fillId="0" borderId="0" xfId="0" applyNumberFormat="1" applyFont="1" applyFill="1" applyAlignment="1"/>
    <xf numFmtId="169" fontId="4" fillId="0" borderId="6" xfId="0" applyNumberFormat="1" applyFont="1" applyFill="1" applyBorder="1" applyAlignment="1"/>
    <xf numFmtId="0" fontId="1" fillId="0" borderId="0" xfId="0" applyFont="1" applyFill="1" applyAlignment="1">
      <alignment horizontal="left" vertical="top"/>
    </xf>
    <xf numFmtId="0" fontId="1" fillId="0" borderId="0" xfId="0" applyFont="1" applyFill="1" applyBorder="1" applyAlignment="1">
      <alignment horizontal="center"/>
    </xf>
    <xf numFmtId="0" fontId="2" fillId="0" borderId="0" xfId="0" applyFont="1" applyFill="1" applyBorder="1" applyAlignment="1">
      <alignment horizontal="left"/>
    </xf>
    <xf numFmtId="0" fontId="2" fillId="0" borderId="0" xfId="0" quotePrefix="1" applyFont="1" applyFill="1" applyAlignment="1">
      <alignment horizontal="left" vertical="top"/>
    </xf>
    <xf numFmtId="0" fontId="3" fillId="0" borderId="0" xfId="0" applyFont="1" applyFill="1" applyAlignment="1">
      <alignment vertical="top" wrapText="1"/>
    </xf>
    <xf numFmtId="0" fontId="0" fillId="0" borderId="0" xfId="0" applyFill="1" applyAlignment="1"/>
    <xf numFmtId="0" fontId="2"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left"/>
    </xf>
    <xf numFmtId="0" fontId="2" fillId="0" borderId="0" xfId="0" applyFont="1" applyFill="1" applyAlignment="1">
      <alignment wrapText="1"/>
    </xf>
    <xf numFmtId="0" fontId="2" fillId="0" borderId="0" xfId="0" applyFont="1" applyFill="1" applyAlignment="1">
      <alignment horizontal="left"/>
    </xf>
    <xf numFmtId="0" fontId="0" fillId="0" borderId="0" xfId="0"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0" fontId="1" fillId="0" borderId="1" xfId="0" applyFont="1" applyFill="1" applyBorder="1" applyAlignment="1">
      <alignment horizontal="center" wrapText="1"/>
    </xf>
    <xf numFmtId="0" fontId="2" fillId="0" borderId="0" xfId="0" applyFont="1" applyFill="1" applyAlignment="1">
      <alignment vertical="top" wrapText="1"/>
    </xf>
    <xf numFmtId="0" fontId="0" fillId="0" borderId="0" xfId="0" applyFill="1" applyAlignment="1">
      <alignment vertical="top" wrapText="1"/>
    </xf>
    <xf numFmtId="0" fontId="2" fillId="0" borderId="0" xfId="0" applyFont="1" applyFill="1" applyAlignment="1">
      <alignment horizontal="left" vertical="top"/>
    </xf>
    <xf numFmtId="0" fontId="1" fillId="0" borderId="0" xfId="0" applyFont="1" applyFill="1" applyAlignment="1"/>
    <xf numFmtId="0" fontId="2" fillId="0" borderId="0" xfId="0" applyFont="1" applyFill="1" applyAlignment="1">
      <alignment wrapText="1"/>
    </xf>
    <xf numFmtId="0" fontId="2" fillId="0" borderId="0" xfId="0" applyFont="1" applyFill="1" applyAlignment="1">
      <alignment horizontal="left"/>
    </xf>
    <xf numFmtId="0" fontId="2" fillId="0" borderId="0" xfId="0" applyFont="1" applyFill="1" applyAlignment="1">
      <alignment horizontal="left" vertical="top" wrapText="1"/>
    </xf>
    <xf numFmtId="0" fontId="1" fillId="0" borderId="0" xfId="0" applyFont="1" applyFill="1" applyAlignment="1">
      <alignment horizontal="center" wrapText="1"/>
    </xf>
    <xf numFmtId="0" fontId="0" fillId="0" borderId="0" xfId="0" applyFill="1" applyAlignment="1">
      <alignment wrapText="1"/>
    </xf>
    <xf numFmtId="0" fontId="1" fillId="0" borderId="0" xfId="0" applyFont="1" applyFill="1" applyAlignment="1">
      <alignment horizontal="center"/>
    </xf>
    <xf numFmtId="0" fontId="2" fillId="0" borderId="0" xfId="0" applyFont="1" applyFill="1" applyAlignment="1">
      <alignment horizontal="left"/>
    </xf>
    <xf numFmtId="0" fontId="1" fillId="0" borderId="1" xfId="0" applyFont="1" applyFill="1" applyBorder="1" applyAlignment="1">
      <alignment horizontal="center" wrapText="1"/>
    </xf>
    <xf numFmtId="0" fontId="3" fillId="0" borderId="1" xfId="0" applyFont="1" applyFill="1" applyBorder="1" applyAlignment="1">
      <alignment horizontal="left"/>
    </xf>
    <xf numFmtId="0" fontId="1" fillId="0" borderId="1" xfId="0" applyFont="1" applyFill="1" applyBorder="1" applyAlignment="1">
      <alignment horizontal="center"/>
    </xf>
    <xf numFmtId="0" fontId="2" fillId="0" borderId="1" xfId="0" applyFont="1" applyFill="1" applyBorder="1" applyAlignment="1">
      <alignment horizontal="left"/>
    </xf>
    <xf numFmtId="0" fontId="1" fillId="0" borderId="0" xfId="0" applyFont="1" applyFill="1" applyAlignment="1">
      <alignment wrapText="1"/>
    </xf>
    <xf numFmtId="0" fontId="2" fillId="0" borderId="0" xfId="0" applyFont="1" applyFill="1" applyAlignment="1">
      <alignment wrapText="1"/>
    </xf>
    <xf numFmtId="0" fontId="1" fillId="0" borderId="0" xfId="0" applyFont="1" applyFill="1" applyAlignment="1">
      <alignment horizontal="left"/>
    </xf>
    <xf numFmtId="0" fontId="2" fillId="0" borderId="0" xfId="1" applyFont="1" applyFill="1" applyAlignment="1">
      <alignment horizontal="left" vertical="top" wrapText="1"/>
    </xf>
    <xf numFmtId="0" fontId="11" fillId="0" borderId="0" xfId="0" applyFont="1" applyFill="1" applyAlignment="1">
      <alignment horizontal="left" vertical="top" wrapText="1"/>
    </xf>
    <xf numFmtId="0" fontId="2" fillId="0" borderId="0" xfId="0" applyFont="1" applyFill="1" applyAlignment="1">
      <alignment vertical="top" wrapText="1"/>
    </xf>
    <xf numFmtId="0" fontId="0" fillId="0" borderId="0" xfId="0" applyFill="1" applyAlignment="1">
      <alignment vertical="top" wrapText="1"/>
    </xf>
    <xf numFmtId="0" fontId="2" fillId="0" borderId="0" xfId="0" applyFont="1" applyFill="1" applyAlignment="1">
      <alignment horizontal="left" vertical="top"/>
    </xf>
    <xf numFmtId="0" fontId="1" fillId="0" borderId="0" xfId="0" applyFont="1" applyFill="1" applyAlignment="1">
      <alignment horizontal="left" wrapText="1"/>
    </xf>
    <xf numFmtId="0" fontId="2" fillId="0" borderId="0" xfId="0" applyFont="1" applyFill="1" applyBorder="1" applyAlignment="1">
      <alignment horizontal="left" vertical="top" wrapText="1"/>
    </xf>
    <xf numFmtId="0" fontId="7" fillId="0" borderId="0" xfId="0" applyFont="1" applyFill="1" applyAlignment="1">
      <alignment horizontal="left" vertical="top" wrapText="1"/>
    </xf>
    <xf numFmtId="0" fontId="0" fillId="0" borderId="0" xfId="0" applyFill="1" applyAlignment="1">
      <alignment horizontal="left" vertical="top" wrapText="1"/>
    </xf>
    <xf numFmtId="0" fontId="5" fillId="0" borderId="0" xfId="0" applyFont="1" applyFill="1" applyAlignment="1">
      <alignment wrapText="1"/>
    </xf>
  </cellXfs>
  <cellStyles count="4">
    <cellStyle name="Currency" xfId="3" builtinId="4"/>
    <cellStyle name="Normal" xfId="0" builtinId="0"/>
    <cellStyle name="Normal 3"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7"/>
  <sheetViews>
    <sheetView tabSelected="1" zoomScaleNormal="100" workbookViewId="0">
      <selection sqref="A1:K1"/>
    </sheetView>
  </sheetViews>
  <sheetFormatPr defaultColWidth="21.5" defaultRowHeight="12.75" x14ac:dyDescent="0.2"/>
  <cols>
    <col min="1" max="1" width="2.5" style="61" customWidth="1"/>
    <col min="2" max="2" width="61.1640625" style="61" customWidth="1"/>
    <col min="3" max="3" width="16.33203125" style="61" customWidth="1"/>
    <col min="4" max="4" width="2.33203125" style="61" customWidth="1"/>
    <col min="5" max="5" width="16.33203125" style="61" customWidth="1"/>
    <col min="6" max="6" width="2.33203125" style="61" customWidth="1"/>
    <col min="7" max="7" width="16.33203125" style="61" customWidth="1"/>
    <col min="8" max="8" width="2.33203125" style="61" customWidth="1"/>
    <col min="9" max="9" width="16.33203125" style="61" customWidth="1"/>
    <col min="10" max="10" width="2.6640625" style="61" customWidth="1"/>
    <col min="11" max="11" width="16.33203125" style="61" customWidth="1"/>
    <col min="12" max="16384" width="21.5" style="61"/>
  </cols>
  <sheetData>
    <row r="1" spans="1:22" ht="15" customHeight="1" x14ac:dyDescent="0.2">
      <c r="A1" s="72" t="s">
        <v>0</v>
      </c>
      <c r="B1" s="73"/>
      <c r="C1" s="73"/>
      <c r="D1" s="73"/>
      <c r="E1" s="73"/>
      <c r="F1" s="73"/>
      <c r="G1" s="73"/>
      <c r="H1" s="73"/>
      <c r="I1" s="73"/>
      <c r="J1" s="74"/>
      <c r="K1" s="73"/>
      <c r="L1" s="60"/>
      <c r="M1" s="60"/>
      <c r="N1" s="60"/>
      <c r="O1" s="60"/>
      <c r="P1" s="60"/>
      <c r="Q1" s="60"/>
      <c r="R1" s="60"/>
      <c r="S1" s="60"/>
      <c r="T1" s="60"/>
      <c r="U1" s="60"/>
      <c r="V1" s="60"/>
    </row>
    <row r="2" spans="1:22" ht="15" customHeight="1" x14ac:dyDescent="0.2">
      <c r="A2" s="72" t="s">
        <v>197</v>
      </c>
      <c r="B2" s="74"/>
      <c r="C2" s="75"/>
      <c r="D2" s="75"/>
      <c r="E2" s="75"/>
      <c r="F2" s="75"/>
      <c r="G2" s="75"/>
      <c r="H2" s="75"/>
      <c r="I2" s="75"/>
      <c r="J2" s="74"/>
      <c r="K2" s="75"/>
      <c r="L2" s="60"/>
      <c r="M2" s="60"/>
      <c r="N2" s="60"/>
      <c r="O2" s="60"/>
      <c r="P2" s="60"/>
      <c r="Q2" s="60"/>
      <c r="R2" s="60"/>
      <c r="S2" s="60"/>
      <c r="T2" s="60"/>
      <c r="U2" s="60"/>
      <c r="V2" s="60"/>
    </row>
    <row r="3" spans="1:22" ht="15" customHeight="1" x14ac:dyDescent="0.2">
      <c r="A3" s="72" t="s">
        <v>1</v>
      </c>
      <c r="B3" s="74"/>
      <c r="C3" s="75"/>
      <c r="D3" s="75"/>
      <c r="E3" s="75"/>
      <c r="F3" s="75"/>
      <c r="G3" s="75"/>
      <c r="H3" s="75"/>
      <c r="I3" s="75"/>
      <c r="J3" s="74"/>
      <c r="K3" s="75"/>
      <c r="L3" s="60"/>
      <c r="M3" s="60"/>
      <c r="N3" s="60"/>
      <c r="O3" s="60"/>
      <c r="P3" s="60"/>
      <c r="Q3" s="60"/>
      <c r="R3" s="60"/>
      <c r="S3" s="60"/>
      <c r="T3" s="60"/>
      <c r="U3" s="60"/>
      <c r="V3" s="60"/>
    </row>
    <row r="4" spans="1:22" ht="16.149999999999999" customHeight="1" x14ac:dyDescent="0.2">
      <c r="A4" s="75"/>
      <c r="B4" s="75"/>
      <c r="C4" s="60"/>
      <c r="D4" s="60"/>
      <c r="E4" s="60"/>
      <c r="F4" s="60"/>
      <c r="G4" s="60"/>
      <c r="H4" s="60"/>
      <c r="I4" s="60"/>
      <c r="J4" s="60"/>
      <c r="K4" s="60"/>
      <c r="L4" s="60"/>
      <c r="M4" s="60"/>
      <c r="N4" s="60"/>
      <c r="O4" s="60"/>
      <c r="P4" s="60"/>
      <c r="Q4" s="60"/>
      <c r="R4" s="60"/>
      <c r="S4" s="60"/>
      <c r="T4" s="60"/>
      <c r="U4" s="60"/>
      <c r="V4" s="60"/>
    </row>
    <row r="5" spans="1:22" ht="16.149999999999999" customHeight="1" x14ac:dyDescent="0.2">
      <c r="A5" s="75"/>
      <c r="B5" s="75"/>
      <c r="C5" s="76" t="s">
        <v>3</v>
      </c>
      <c r="D5" s="77"/>
      <c r="E5" s="77"/>
      <c r="F5" s="77"/>
      <c r="G5" s="77"/>
      <c r="H5" s="60"/>
      <c r="I5" s="76" t="s">
        <v>4</v>
      </c>
      <c r="J5" s="78"/>
      <c r="K5" s="79"/>
      <c r="L5" s="60"/>
      <c r="M5" s="60"/>
      <c r="N5" s="60"/>
      <c r="O5" s="60"/>
      <c r="P5" s="60"/>
      <c r="Q5" s="60"/>
      <c r="R5" s="60"/>
      <c r="S5" s="60"/>
      <c r="T5" s="60"/>
      <c r="U5" s="60"/>
      <c r="V5" s="60"/>
    </row>
    <row r="6" spans="1:22" ht="16.149999999999999" customHeight="1" x14ac:dyDescent="0.2">
      <c r="A6" s="75"/>
      <c r="B6" s="75"/>
      <c r="C6" s="10" t="s">
        <v>5</v>
      </c>
      <c r="D6" s="63"/>
      <c r="E6" s="11">
        <v>43373</v>
      </c>
      <c r="F6" s="63"/>
      <c r="G6" s="11">
        <v>43100</v>
      </c>
      <c r="H6" s="60"/>
      <c r="I6" s="12" t="s">
        <v>5</v>
      </c>
      <c r="J6" s="62" t="s">
        <v>6</v>
      </c>
      <c r="K6" s="13">
        <v>43100</v>
      </c>
      <c r="L6" s="60"/>
      <c r="M6" s="60"/>
      <c r="N6" s="60"/>
      <c r="O6" s="60"/>
      <c r="P6" s="60"/>
      <c r="Q6" s="60"/>
      <c r="R6" s="60"/>
      <c r="S6" s="60"/>
      <c r="T6" s="60"/>
      <c r="U6" s="60"/>
      <c r="V6" s="60"/>
    </row>
    <row r="7" spans="1:22" ht="16.149999999999999" customHeight="1" x14ac:dyDescent="0.2">
      <c r="A7" s="75"/>
      <c r="B7" s="75"/>
      <c r="C7" s="64" t="s">
        <v>7</v>
      </c>
      <c r="D7" s="63"/>
      <c r="E7" s="14">
        <v>43373</v>
      </c>
      <c r="F7" s="63"/>
      <c r="G7" s="14">
        <v>43100</v>
      </c>
      <c r="H7" s="60"/>
      <c r="I7" s="64" t="s">
        <v>7</v>
      </c>
      <c r="J7" s="62" t="s">
        <v>6</v>
      </c>
      <c r="K7" s="14">
        <v>43100</v>
      </c>
      <c r="L7" s="60"/>
      <c r="M7" s="60"/>
      <c r="N7" s="60"/>
      <c r="O7" s="60"/>
      <c r="P7" s="60"/>
      <c r="Q7" s="60"/>
      <c r="R7" s="60"/>
      <c r="S7" s="60"/>
      <c r="T7" s="60"/>
      <c r="U7" s="60"/>
      <c r="V7" s="60"/>
    </row>
    <row r="8" spans="1:22" ht="16.149999999999999" customHeight="1" x14ac:dyDescent="0.2">
      <c r="A8" s="60"/>
      <c r="B8" s="60"/>
      <c r="C8" s="62" t="s">
        <v>2</v>
      </c>
      <c r="D8" s="63"/>
      <c r="E8" s="62" t="s">
        <v>2</v>
      </c>
      <c r="F8" s="63"/>
      <c r="G8" s="62" t="s">
        <v>2</v>
      </c>
      <c r="H8" s="60"/>
      <c r="I8" s="62" t="s">
        <v>2</v>
      </c>
      <c r="J8" s="62"/>
      <c r="K8" s="15"/>
      <c r="L8" s="60"/>
      <c r="M8" s="60"/>
      <c r="N8" s="60"/>
      <c r="O8" s="60"/>
      <c r="P8" s="60"/>
      <c r="Q8" s="60"/>
      <c r="R8" s="60"/>
      <c r="S8" s="60"/>
      <c r="T8" s="60"/>
      <c r="U8" s="60"/>
      <c r="V8" s="60"/>
    </row>
    <row r="9" spans="1:22" ht="16.149999999999999" customHeight="1" x14ac:dyDescent="0.2">
      <c r="A9" s="80" t="s">
        <v>8</v>
      </c>
      <c r="B9" s="73"/>
      <c r="C9" s="63"/>
      <c r="D9" s="63"/>
      <c r="E9" s="63"/>
      <c r="F9" s="63"/>
      <c r="G9" s="63"/>
      <c r="H9" s="63"/>
      <c r="I9" s="63"/>
      <c r="J9" s="58"/>
      <c r="K9" s="58"/>
      <c r="L9" s="58"/>
      <c r="M9" s="58"/>
      <c r="N9" s="58"/>
      <c r="O9" s="58"/>
      <c r="P9" s="58"/>
      <c r="Q9" s="58"/>
      <c r="R9" s="58"/>
      <c r="S9" s="58"/>
      <c r="T9" s="58"/>
      <c r="U9" s="58"/>
      <c r="V9" s="58"/>
    </row>
    <row r="10" spans="1:22" ht="16.149999999999999" customHeight="1" x14ac:dyDescent="0.2">
      <c r="A10" s="81" t="s">
        <v>9</v>
      </c>
      <c r="B10" s="75"/>
      <c r="C10" s="7">
        <v>740</v>
      </c>
      <c r="D10" s="60"/>
      <c r="E10" s="7">
        <v>586</v>
      </c>
      <c r="F10" s="60"/>
      <c r="G10" s="7">
        <v>611</v>
      </c>
      <c r="H10" s="60"/>
      <c r="I10" s="7">
        <v>2709</v>
      </c>
      <c r="J10" s="3"/>
      <c r="K10" s="7">
        <v>2418</v>
      </c>
      <c r="L10" s="60"/>
      <c r="M10" s="60"/>
      <c r="N10" s="60"/>
      <c r="O10" s="60"/>
      <c r="P10" s="60"/>
      <c r="Q10" s="60"/>
      <c r="R10" s="60"/>
      <c r="S10" s="60"/>
      <c r="T10" s="60"/>
      <c r="U10" s="60"/>
      <c r="V10" s="60"/>
    </row>
    <row r="11" spans="1:22" ht="16.149999999999999" customHeight="1" x14ac:dyDescent="0.2">
      <c r="A11" s="81" t="s">
        <v>10</v>
      </c>
      <c r="B11" s="75"/>
      <c r="C11" s="60"/>
      <c r="D11" s="60"/>
      <c r="E11" s="60"/>
      <c r="F11" s="60"/>
      <c r="G11" s="60"/>
      <c r="H11" s="60"/>
      <c r="I11" s="60"/>
      <c r="J11" s="60"/>
      <c r="K11" s="60"/>
      <c r="L11" s="60"/>
      <c r="M11" s="60"/>
      <c r="N11" s="60"/>
      <c r="O11" s="60"/>
      <c r="P11" s="60"/>
      <c r="Q11" s="60"/>
      <c r="R11" s="60"/>
      <c r="S11" s="60"/>
      <c r="T11" s="60"/>
      <c r="U11" s="60"/>
      <c r="V11" s="60"/>
    </row>
    <row r="12" spans="1:22" ht="16.149999999999999" customHeight="1" x14ac:dyDescent="0.2">
      <c r="A12" s="81" t="s">
        <v>11</v>
      </c>
      <c r="B12" s="75"/>
      <c r="C12" s="1">
        <v>-396</v>
      </c>
      <c r="D12" s="60"/>
      <c r="E12" s="1">
        <v>-293</v>
      </c>
      <c r="F12" s="60"/>
      <c r="G12" s="1">
        <v>-285</v>
      </c>
      <c r="H12" s="60"/>
      <c r="I12" s="1">
        <v>-1344</v>
      </c>
      <c r="J12" s="3"/>
      <c r="K12" s="1">
        <v>-1158</v>
      </c>
      <c r="L12" s="60"/>
      <c r="M12" s="60"/>
      <c r="N12" s="60"/>
      <c r="O12" s="60"/>
      <c r="P12" s="60"/>
      <c r="Q12" s="60"/>
      <c r="R12" s="60"/>
      <c r="S12" s="60"/>
      <c r="T12" s="60"/>
      <c r="U12" s="60"/>
      <c r="V12" s="60"/>
    </row>
    <row r="13" spans="1:22" ht="16.149999999999999" customHeight="1" x14ac:dyDescent="0.2">
      <c r="A13" s="81" t="s">
        <v>12</v>
      </c>
      <c r="B13" s="75"/>
      <c r="C13" s="1">
        <v>-95</v>
      </c>
      <c r="D13" s="60"/>
      <c r="E13" s="1">
        <v>-71</v>
      </c>
      <c r="F13" s="60"/>
      <c r="G13" s="1">
        <v>-104</v>
      </c>
      <c r="H13" s="60"/>
      <c r="I13" s="1">
        <v>-407</v>
      </c>
      <c r="J13" s="3"/>
      <c r="K13" s="1">
        <v>-379</v>
      </c>
      <c r="L13" s="60"/>
      <c r="M13" s="60"/>
      <c r="N13" s="60"/>
      <c r="O13" s="60"/>
      <c r="P13" s="60"/>
      <c r="Q13" s="60"/>
      <c r="R13" s="60"/>
      <c r="S13" s="60"/>
      <c r="T13" s="60"/>
      <c r="U13" s="60"/>
      <c r="V13" s="60"/>
    </row>
    <row r="14" spans="1:22" ht="16.149999999999999" customHeight="1" x14ac:dyDescent="0.2">
      <c r="A14" s="75" t="s">
        <v>13</v>
      </c>
      <c r="B14" s="75"/>
      <c r="C14" s="8">
        <f>SUM(C10:C13)</f>
        <v>249</v>
      </c>
      <c r="D14" s="60"/>
      <c r="E14" s="8">
        <f>SUM(E10:E13)</f>
        <v>222</v>
      </c>
      <c r="F14" s="60"/>
      <c r="G14" s="8">
        <f>SUM(G10:G13)</f>
        <v>222</v>
      </c>
      <c r="H14" s="60"/>
      <c r="I14" s="8">
        <f>SUM(I10:I13)</f>
        <v>958</v>
      </c>
      <c r="J14" s="3"/>
      <c r="K14" s="8">
        <f>SUM(K10:K13)</f>
        <v>881</v>
      </c>
      <c r="L14" s="60"/>
      <c r="M14" s="60"/>
      <c r="N14" s="60"/>
      <c r="O14" s="60"/>
      <c r="P14" s="60"/>
      <c r="Q14" s="60"/>
      <c r="R14" s="60"/>
      <c r="S14" s="60"/>
      <c r="T14" s="60"/>
      <c r="U14" s="60"/>
      <c r="V14" s="60"/>
    </row>
    <row r="15" spans="1:22" ht="16.149999999999999" customHeight="1" x14ac:dyDescent="0.2">
      <c r="A15" s="81" t="s">
        <v>14</v>
      </c>
      <c r="B15" s="75"/>
      <c r="C15" s="1">
        <v>133</v>
      </c>
      <c r="D15" s="60"/>
      <c r="E15" s="1">
        <v>131</v>
      </c>
      <c r="F15" s="60"/>
      <c r="G15" s="1">
        <v>131</v>
      </c>
      <c r="H15" s="60"/>
      <c r="I15" s="1">
        <v>528</v>
      </c>
      <c r="J15" s="3"/>
      <c r="K15" s="1">
        <v>501</v>
      </c>
      <c r="L15" s="60"/>
      <c r="M15" s="60"/>
      <c r="N15" s="60"/>
      <c r="O15" s="60"/>
      <c r="P15" s="60"/>
      <c r="Q15" s="60"/>
      <c r="R15" s="60"/>
      <c r="S15" s="60"/>
      <c r="T15" s="60"/>
      <c r="U15" s="60"/>
      <c r="V15" s="60"/>
    </row>
    <row r="16" spans="1:22" ht="16.149999999999999" customHeight="1" x14ac:dyDescent="0.2">
      <c r="A16" s="81" t="s">
        <v>15</v>
      </c>
      <c r="B16" s="75"/>
      <c r="C16" s="1">
        <v>187</v>
      </c>
      <c r="D16" s="60"/>
      <c r="E16" s="1">
        <v>179</v>
      </c>
      <c r="F16" s="60"/>
      <c r="G16" s="1">
        <v>156</v>
      </c>
      <c r="H16" s="60"/>
      <c r="I16" s="1">
        <v>714</v>
      </c>
      <c r="J16" s="3"/>
      <c r="K16" s="1">
        <v>588</v>
      </c>
      <c r="L16" s="60"/>
      <c r="M16" s="60"/>
      <c r="N16" s="60"/>
      <c r="O16" s="60"/>
      <c r="P16" s="60"/>
      <c r="Q16" s="60"/>
      <c r="R16" s="60"/>
      <c r="S16" s="60"/>
      <c r="T16" s="60"/>
      <c r="U16" s="60"/>
      <c r="V16" s="60"/>
    </row>
    <row r="17" spans="1:22" ht="16.149999999999999" customHeight="1" x14ac:dyDescent="0.2">
      <c r="A17" s="81" t="s">
        <v>16</v>
      </c>
      <c r="B17" s="75"/>
      <c r="C17" s="1">
        <v>76</v>
      </c>
      <c r="D17" s="60"/>
      <c r="E17" s="1">
        <v>68</v>
      </c>
      <c r="F17" s="60"/>
      <c r="G17" s="1">
        <v>71</v>
      </c>
      <c r="H17" s="60"/>
      <c r="I17" s="1">
        <v>270</v>
      </c>
      <c r="J17" s="3"/>
      <c r="K17" s="1">
        <v>247</v>
      </c>
      <c r="L17" s="60"/>
      <c r="M17" s="60"/>
      <c r="N17" s="60"/>
      <c r="O17" s="60"/>
      <c r="P17" s="60"/>
      <c r="Q17" s="60"/>
      <c r="R17" s="60"/>
      <c r="S17" s="60"/>
      <c r="T17" s="60"/>
      <c r="U17" s="60"/>
      <c r="V17" s="60"/>
    </row>
    <row r="18" spans="1:22" ht="16.149999999999999" customHeight="1" x14ac:dyDescent="0.2">
      <c r="A18" s="81" t="s">
        <v>17</v>
      </c>
      <c r="B18" s="75"/>
      <c r="C18" s="2">
        <v>0</v>
      </c>
      <c r="D18" s="60"/>
      <c r="E18" s="2">
        <v>0</v>
      </c>
      <c r="F18" s="60"/>
      <c r="G18" s="2">
        <v>50</v>
      </c>
      <c r="H18" s="60"/>
      <c r="I18" s="2">
        <v>56</v>
      </c>
      <c r="J18" s="3"/>
      <c r="K18" s="2">
        <v>194</v>
      </c>
      <c r="L18" s="60"/>
      <c r="M18" s="60"/>
      <c r="N18" s="60"/>
      <c r="O18" s="60"/>
      <c r="P18" s="60"/>
      <c r="Q18" s="60"/>
      <c r="R18" s="60"/>
      <c r="S18" s="60"/>
      <c r="T18" s="60"/>
      <c r="U18" s="60"/>
      <c r="V18" s="60"/>
    </row>
    <row r="19" spans="1:22" ht="16.149999999999999" customHeight="1" x14ac:dyDescent="0.2">
      <c r="A19" s="58"/>
      <c r="B19" s="57" t="s">
        <v>18</v>
      </c>
      <c r="C19" s="2">
        <f>C14+SUM(C15:C18)</f>
        <v>645</v>
      </c>
      <c r="D19" s="60"/>
      <c r="E19" s="2">
        <f>E14+SUM(E15:E18)</f>
        <v>600</v>
      </c>
      <c r="F19" s="60"/>
      <c r="G19" s="2">
        <f>G14+SUM(G15:G18)</f>
        <v>630</v>
      </c>
      <c r="H19" s="60"/>
      <c r="I19" s="16">
        <f>I14+SUM(I15:I18)</f>
        <v>2526</v>
      </c>
      <c r="J19" s="3"/>
      <c r="K19" s="16">
        <f>K14+SUM(K15:K18)</f>
        <v>2411</v>
      </c>
      <c r="L19" s="60"/>
      <c r="M19" s="60"/>
      <c r="N19" s="60"/>
      <c r="O19" s="60"/>
      <c r="P19" s="60"/>
      <c r="Q19" s="60"/>
      <c r="R19" s="60"/>
      <c r="S19" s="60"/>
      <c r="T19" s="60"/>
      <c r="U19" s="60"/>
      <c r="V19" s="60"/>
    </row>
    <row r="20" spans="1:22" ht="16.149999999999999" customHeight="1" x14ac:dyDescent="0.2">
      <c r="A20" s="75"/>
      <c r="B20" s="73"/>
      <c r="C20" s="60"/>
      <c r="D20" s="60"/>
      <c r="E20" s="60"/>
      <c r="F20" s="60"/>
      <c r="G20" s="60"/>
      <c r="H20" s="60"/>
      <c r="I20" s="60"/>
      <c r="J20" s="60"/>
      <c r="K20" s="60"/>
      <c r="L20" s="60"/>
      <c r="M20" s="60"/>
      <c r="N20" s="60"/>
      <c r="O20" s="60"/>
      <c r="P20" s="60"/>
      <c r="Q20" s="60"/>
      <c r="R20" s="60"/>
      <c r="S20" s="60"/>
      <c r="T20" s="60"/>
      <c r="U20" s="60"/>
      <c r="V20" s="60"/>
    </row>
    <row r="21" spans="1:22" ht="16.149999999999999" customHeight="1" x14ac:dyDescent="0.2">
      <c r="A21" s="80" t="s">
        <v>19</v>
      </c>
      <c r="B21" s="73"/>
      <c r="C21" s="60"/>
      <c r="D21" s="60"/>
      <c r="E21" s="60"/>
      <c r="F21" s="60"/>
      <c r="G21" s="60"/>
      <c r="H21" s="60"/>
      <c r="I21" s="60"/>
      <c r="J21" s="60"/>
      <c r="K21" s="60"/>
      <c r="L21" s="60"/>
      <c r="M21" s="60"/>
      <c r="N21" s="60"/>
      <c r="O21" s="60"/>
      <c r="P21" s="60"/>
      <c r="Q21" s="60"/>
      <c r="R21" s="60"/>
      <c r="S21" s="60"/>
      <c r="T21" s="60"/>
      <c r="U21" s="60"/>
      <c r="V21" s="60"/>
    </row>
    <row r="22" spans="1:22" ht="16.149999999999999" customHeight="1" x14ac:dyDescent="0.2">
      <c r="A22" s="81" t="s">
        <v>20</v>
      </c>
      <c r="B22" s="75"/>
      <c r="C22" s="1">
        <v>179</v>
      </c>
      <c r="D22" s="60"/>
      <c r="E22" s="1">
        <v>164</v>
      </c>
      <c r="F22" s="60"/>
      <c r="G22" s="1">
        <v>181</v>
      </c>
      <c r="H22" s="60"/>
      <c r="I22" s="1">
        <v>712</v>
      </c>
      <c r="J22" s="3"/>
      <c r="K22" s="1">
        <v>670</v>
      </c>
      <c r="L22" s="60"/>
      <c r="M22" s="60"/>
      <c r="N22" s="60"/>
      <c r="O22" s="60"/>
      <c r="P22" s="60"/>
      <c r="Q22" s="60"/>
      <c r="R22" s="60"/>
      <c r="S22" s="60"/>
      <c r="T22" s="60"/>
      <c r="U22" s="60"/>
      <c r="V22" s="60"/>
    </row>
    <row r="23" spans="1:22" ht="16.149999999999999" customHeight="1" x14ac:dyDescent="0.2">
      <c r="A23" s="81" t="s">
        <v>21</v>
      </c>
      <c r="B23" s="75"/>
      <c r="C23" s="1">
        <v>39</v>
      </c>
      <c r="D23" s="60"/>
      <c r="E23" s="1">
        <v>33</v>
      </c>
      <c r="F23" s="60"/>
      <c r="G23" s="1">
        <v>43</v>
      </c>
      <c r="H23" s="60"/>
      <c r="I23" s="1">
        <v>144</v>
      </c>
      <c r="J23" s="3"/>
      <c r="K23" s="1">
        <v>153</v>
      </c>
      <c r="L23" s="60"/>
      <c r="M23" s="60"/>
      <c r="N23" s="60"/>
      <c r="O23" s="60"/>
      <c r="P23" s="60"/>
      <c r="Q23" s="60"/>
      <c r="R23" s="60"/>
      <c r="S23" s="60"/>
      <c r="T23" s="60"/>
      <c r="U23" s="60"/>
      <c r="V23" s="60"/>
    </row>
    <row r="24" spans="1:22" ht="16.149999999999999" customHeight="1" x14ac:dyDescent="0.2">
      <c r="A24" s="81" t="s">
        <v>22</v>
      </c>
      <c r="B24" s="75"/>
      <c r="C24" s="1">
        <v>33</v>
      </c>
      <c r="D24" s="60"/>
      <c r="E24" s="1">
        <v>32</v>
      </c>
      <c r="F24" s="60"/>
      <c r="G24" s="1">
        <v>34</v>
      </c>
      <c r="H24" s="60"/>
      <c r="I24" s="1">
        <v>127</v>
      </c>
      <c r="J24" s="3"/>
      <c r="K24" s="1">
        <v>125</v>
      </c>
      <c r="L24" s="60"/>
      <c r="M24" s="60"/>
      <c r="N24" s="60"/>
      <c r="O24" s="60"/>
      <c r="P24" s="60"/>
      <c r="Q24" s="60"/>
      <c r="R24" s="60"/>
      <c r="S24" s="60"/>
      <c r="T24" s="60"/>
      <c r="U24" s="60"/>
      <c r="V24" s="60"/>
    </row>
    <row r="25" spans="1:22" ht="16.149999999999999" customHeight="1" x14ac:dyDescent="0.2">
      <c r="A25" s="81" t="s">
        <v>23</v>
      </c>
      <c r="B25" s="75"/>
      <c r="C25" s="1">
        <v>23</v>
      </c>
      <c r="D25" s="60"/>
      <c r="E25" s="1">
        <v>23</v>
      </c>
      <c r="F25" s="60"/>
      <c r="G25" s="1">
        <v>25</v>
      </c>
      <c r="H25" s="60"/>
      <c r="I25" s="1">
        <v>95</v>
      </c>
      <c r="J25" s="3"/>
      <c r="K25" s="1">
        <v>94</v>
      </c>
      <c r="L25" s="60"/>
      <c r="M25" s="60"/>
      <c r="N25" s="60"/>
      <c r="O25" s="60"/>
      <c r="P25" s="60"/>
      <c r="Q25" s="60"/>
      <c r="R25" s="60"/>
      <c r="S25" s="60"/>
      <c r="T25" s="60"/>
      <c r="U25" s="60"/>
      <c r="V25" s="60"/>
    </row>
    <row r="26" spans="1:22" ht="16.149999999999999" customHeight="1" x14ac:dyDescent="0.2">
      <c r="A26" s="81" t="s">
        <v>24</v>
      </c>
      <c r="B26" s="75"/>
      <c r="C26" s="1">
        <v>46</v>
      </c>
      <c r="D26" s="60"/>
      <c r="E26" s="1">
        <v>28</v>
      </c>
      <c r="F26" s="60"/>
      <c r="G26" s="1">
        <v>17</v>
      </c>
      <c r="H26" s="60"/>
      <c r="I26" s="1">
        <v>120</v>
      </c>
      <c r="J26" s="3"/>
      <c r="K26" s="1">
        <v>82</v>
      </c>
      <c r="L26" s="60"/>
      <c r="M26" s="60"/>
      <c r="N26" s="60"/>
      <c r="O26" s="60"/>
      <c r="P26" s="60"/>
      <c r="Q26" s="60"/>
      <c r="R26" s="60"/>
      <c r="S26" s="60"/>
      <c r="T26" s="60"/>
      <c r="U26" s="60"/>
      <c r="V26" s="60"/>
    </row>
    <row r="27" spans="1:22" ht="16.149999999999999" customHeight="1" x14ac:dyDescent="0.2">
      <c r="A27" s="81" t="s">
        <v>25</v>
      </c>
      <c r="B27" s="75"/>
      <c r="C27" s="1">
        <v>11</v>
      </c>
      <c r="D27" s="60"/>
      <c r="E27" s="1">
        <v>7</v>
      </c>
      <c r="F27" s="60"/>
      <c r="G27" s="1">
        <v>9</v>
      </c>
      <c r="H27" s="60"/>
      <c r="I27" s="1">
        <v>37</v>
      </c>
      <c r="J27" s="3"/>
      <c r="K27" s="1">
        <v>31</v>
      </c>
      <c r="L27" s="60"/>
      <c r="M27" s="60"/>
      <c r="N27" s="60"/>
      <c r="O27" s="60"/>
      <c r="P27" s="60"/>
      <c r="Q27" s="60"/>
      <c r="R27" s="60"/>
      <c r="S27" s="60"/>
      <c r="T27" s="60"/>
      <c r="U27" s="60"/>
      <c r="V27" s="60"/>
    </row>
    <row r="28" spans="1:22" ht="16.149999999999999" customHeight="1" x14ac:dyDescent="0.2">
      <c r="A28" s="81" t="s">
        <v>26</v>
      </c>
      <c r="B28" s="75"/>
      <c r="C28" s="1">
        <v>51</v>
      </c>
      <c r="D28" s="60"/>
      <c r="E28" s="1">
        <v>53</v>
      </c>
      <c r="F28" s="60"/>
      <c r="G28" s="1">
        <v>49</v>
      </c>
      <c r="H28" s="60"/>
      <c r="I28" s="1">
        <v>210</v>
      </c>
      <c r="J28" s="3"/>
      <c r="K28" s="1">
        <v>188</v>
      </c>
      <c r="L28" s="60"/>
      <c r="M28" s="60"/>
      <c r="N28" s="60"/>
      <c r="O28" s="60"/>
      <c r="P28" s="60"/>
      <c r="Q28" s="60"/>
      <c r="R28" s="60"/>
      <c r="S28" s="60"/>
      <c r="T28" s="60"/>
      <c r="U28" s="60"/>
      <c r="V28" s="60"/>
    </row>
    <row r="29" spans="1:22" ht="16.149999999999999" customHeight="1" x14ac:dyDescent="0.2">
      <c r="A29" s="81" t="s">
        <v>27</v>
      </c>
      <c r="B29" s="75"/>
      <c r="C29" s="1">
        <v>8</v>
      </c>
      <c r="D29" s="60"/>
      <c r="E29" s="1">
        <v>8</v>
      </c>
      <c r="F29" s="60"/>
      <c r="G29" s="1">
        <v>8</v>
      </c>
      <c r="H29" s="60"/>
      <c r="I29" s="1">
        <v>32</v>
      </c>
      <c r="J29" s="3"/>
      <c r="K29" s="1">
        <v>33</v>
      </c>
      <c r="L29" s="60"/>
      <c r="M29" s="60"/>
      <c r="N29" s="60"/>
      <c r="O29" s="60"/>
      <c r="P29" s="60"/>
      <c r="Q29" s="60"/>
      <c r="R29" s="60"/>
      <c r="S29" s="60"/>
      <c r="T29" s="60"/>
      <c r="U29" s="60"/>
      <c r="V29" s="60"/>
    </row>
    <row r="30" spans="1:22" ht="16.149999999999999" customHeight="1" x14ac:dyDescent="0.2">
      <c r="A30" s="81" t="s">
        <v>28</v>
      </c>
      <c r="B30" s="75"/>
      <c r="C30" s="1">
        <v>14</v>
      </c>
      <c r="D30" s="60"/>
      <c r="E30" s="1">
        <v>6</v>
      </c>
      <c r="F30" s="60"/>
      <c r="G30" s="1">
        <v>24</v>
      </c>
      <c r="H30" s="60"/>
      <c r="I30" s="1">
        <v>21</v>
      </c>
      <c r="J30" s="3"/>
      <c r="K30" s="1">
        <v>44</v>
      </c>
      <c r="L30" s="60"/>
      <c r="M30" s="60"/>
      <c r="N30" s="60"/>
      <c r="O30" s="60"/>
      <c r="P30" s="60"/>
      <c r="Q30" s="60"/>
      <c r="R30" s="60"/>
      <c r="S30" s="60"/>
      <c r="T30" s="60"/>
      <c r="U30" s="60"/>
      <c r="V30" s="60"/>
    </row>
    <row r="31" spans="1:22" ht="16.149999999999999" customHeight="1" x14ac:dyDescent="0.2">
      <c r="A31" s="58"/>
      <c r="B31" s="57" t="s">
        <v>29</v>
      </c>
      <c r="C31" s="16">
        <f>SUM(C22:C30)</f>
        <v>404</v>
      </c>
      <c r="D31" s="60"/>
      <c r="E31" s="16">
        <f>SUM(E22:E30)</f>
        <v>354</v>
      </c>
      <c r="F31" s="60"/>
      <c r="G31" s="16">
        <f>SUM(G22:G30)</f>
        <v>390</v>
      </c>
      <c r="H31" s="60"/>
      <c r="I31" s="16">
        <f>SUM(I22:I30)</f>
        <v>1498</v>
      </c>
      <c r="J31" s="3"/>
      <c r="K31" s="16">
        <f>SUM(K22:K30)</f>
        <v>1420</v>
      </c>
      <c r="L31" s="60"/>
      <c r="M31" s="60"/>
      <c r="N31" s="60"/>
      <c r="O31" s="60"/>
      <c r="P31" s="60"/>
      <c r="Q31" s="60"/>
      <c r="R31" s="60"/>
      <c r="S31" s="60"/>
      <c r="T31" s="60"/>
      <c r="U31" s="60"/>
      <c r="V31" s="60"/>
    </row>
    <row r="32" spans="1:22" ht="16.149999999999999" customHeight="1" x14ac:dyDescent="0.2">
      <c r="A32" s="80" t="s">
        <v>30</v>
      </c>
      <c r="B32" s="73"/>
      <c r="C32" s="1">
        <f>C19-C31</f>
        <v>241</v>
      </c>
      <c r="D32" s="60"/>
      <c r="E32" s="1">
        <f>E19-E31</f>
        <v>246</v>
      </c>
      <c r="F32" s="60"/>
      <c r="G32" s="1">
        <f>G19-G31</f>
        <v>240</v>
      </c>
      <c r="H32" s="60"/>
      <c r="I32" s="1">
        <f>I19-I31</f>
        <v>1028</v>
      </c>
      <c r="J32" s="3"/>
      <c r="K32" s="1">
        <f>K19-K31</f>
        <v>991</v>
      </c>
      <c r="L32" s="60"/>
      <c r="M32" s="60"/>
      <c r="N32" s="60"/>
      <c r="O32" s="60"/>
      <c r="P32" s="60"/>
      <c r="Q32" s="60"/>
      <c r="R32" s="60"/>
      <c r="S32" s="60"/>
      <c r="T32" s="60"/>
      <c r="U32" s="60"/>
      <c r="V32" s="60"/>
    </row>
    <row r="33" spans="1:22" ht="16.149999999999999" customHeight="1" x14ac:dyDescent="0.2">
      <c r="A33" s="81" t="s">
        <v>31</v>
      </c>
      <c r="B33" s="75"/>
      <c r="C33" s="1">
        <v>2</v>
      </c>
      <c r="D33" s="60"/>
      <c r="E33" s="1">
        <v>3</v>
      </c>
      <c r="F33" s="60"/>
      <c r="G33" s="1">
        <v>2</v>
      </c>
      <c r="H33" s="60"/>
      <c r="I33" s="1">
        <v>10</v>
      </c>
      <c r="J33" s="3"/>
      <c r="K33" s="1">
        <v>7</v>
      </c>
      <c r="L33" s="60"/>
      <c r="M33" s="60"/>
      <c r="N33" s="60"/>
      <c r="O33" s="60"/>
      <c r="P33" s="60"/>
      <c r="Q33" s="60"/>
      <c r="R33" s="60"/>
      <c r="S33" s="60"/>
      <c r="T33" s="60"/>
      <c r="U33" s="60"/>
      <c r="V33" s="60"/>
    </row>
    <row r="34" spans="1:22" ht="16.149999999999999" customHeight="1" x14ac:dyDescent="0.2">
      <c r="A34" s="81" t="s">
        <v>32</v>
      </c>
      <c r="B34" s="75"/>
      <c r="C34" s="1">
        <v>-37</v>
      </c>
      <c r="D34" s="60"/>
      <c r="E34" s="1">
        <v>-38</v>
      </c>
      <c r="F34" s="60"/>
      <c r="G34" s="1">
        <v>-36</v>
      </c>
      <c r="H34" s="60"/>
      <c r="I34" s="1">
        <v>-150</v>
      </c>
      <c r="J34" s="3"/>
      <c r="K34" s="1">
        <v>-143</v>
      </c>
      <c r="L34" s="60"/>
      <c r="M34" s="60"/>
      <c r="N34" s="60"/>
      <c r="O34" s="60"/>
      <c r="P34" s="60"/>
      <c r="Q34" s="60"/>
      <c r="R34" s="60"/>
      <c r="S34" s="60"/>
      <c r="T34" s="60"/>
      <c r="U34" s="60"/>
      <c r="V34" s="60"/>
    </row>
    <row r="35" spans="1:22" ht="16.149999999999999" customHeight="1" x14ac:dyDescent="0.2">
      <c r="A35" s="81" t="s">
        <v>204</v>
      </c>
      <c r="B35" s="75"/>
      <c r="C35" s="1">
        <v>118</v>
      </c>
      <c r="D35" s="60"/>
      <c r="E35" s="1">
        <v>0</v>
      </c>
      <c r="F35" s="60"/>
      <c r="G35" s="1">
        <v>0</v>
      </c>
      <c r="H35" s="60"/>
      <c r="I35" s="1">
        <v>118</v>
      </c>
      <c r="J35" s="3"/>
      <c r="K35" s="1">
        <v>0</v>
      </c>
      <c r="L35" s="60"/>
      <c r="M35" s="60"/>
      <c r="N35" s="60"/>
      <c r="O35" s="60"/>
      <c r="P35" s="60"/>
      <c r="Q35" s="60"/>
      <c r="R35" s="60"/>
      <c r="S35" s="60"/>
      <c r="T35" s="60"/>
      <c r="U35" s="60"/>
      <c r="V35" s="60"/>
    </row>
    <row r="36" spans="1:22" ht="16.149999999999999" customHeight="1" x14ac:dyDescent="0.2">
      <c r="A36" s="81" t="s">
        <v>33</v>
      </c>
      <c r="B36" s="75"/>
      <c r="C36" s="1">
        <v>0</v>
      </c>
      <c r="D36" s="60"/>
      <c r="E36" s="1">
        <v>-8</v>
      </c>
      <c r="F36" s="60"/>
      <c r="G36" s="1">
        <v>0</v>
      </c>
      <c r="H36" s="60"/>
      <c r="I36" s="1">
        <v>33</v>
      </c>
      <c r="J36" s="3"/>
      <c r="K36" s="1">
        <v>0</v>
      </c>
      <c r="L36" s="60"/>
      <c r="M36" s="60"/>
      <c r="N36" s="60"/>
      <c r="O36" s="60"/>
      <c r="P36" s="60"/>
      <c r="Q36" s="60"/>
      <c r="R36" s="60"/>
      <c r="S36" s="60"/>
      <c r="T36" s="60"/>
      <c r="U36" s="60"/>
      <c r="V36" s="60"/>
    </row>
    <row r="37" spans="1:22" ht="16.149999999999999" customHeight="1" x14ac:dyDescent="0.2">
      <c r="A37" s="81" t="s">
        <v>34</v>
      </c>
      <c r="B37" s="75"/>
      <c r="C37" s="1">
        <v>0</v>
      </c>
      <c r="D37" s="60"/>
      <c r="E37" s="1">
        <v>0</v>
      </c>
      <c r="F37" s="60"/>
      <c r="G37" s="1">
        <v>0</v>
      </c>
      <c r="H37" s="60"/>
      <c r="I37" s="1">
        <v>7</v>
      </c>
      <c r="J37" s="3"/>
      <c r="K37" s="1">
        <v>2</v>
      </c>
      <c r="L37" s="60"/>
      <c r="M37" s="60"/>
      <c r="N37" s="60"/>
      <c r="O37" s="60"/>
      <c r="P37" s="60"/>
      <c r="Q37" s="60"/>
      <c r="R37" s="60"/>
      <c r="S37" s="60"/>
      <c r="T37" s="60"/>
      <c r="U37" s="60"/>
      <c r="V37" s="60"/>
    </row>
    <row r="38" spans="1:22" ht="16.149999999999999" customHeight="1" x14ac:dyDescent="0.2">
      <c r="A38" s="81" t="s">
        <v>35</v>
      </c>
      <c r="B38" s="75"/>
      <c r="C38" s="2">
        <v>4</v>
      </c>
      <c r="D38" s="60"/>
      <c r="E38" s="2">
        <v>6</v>
      </c>
      <c r="F38" s="60"/>
      <c r="G38" s="2">
        <v>5</v>
      </c>
      <c r="H38" s="60"/>
      <c r="I38" s="2">
        <v>18</v>
      </c>
      <c r="J38" s="3"/>
      <c r="K38" s="2">
        <v>15</v>
      </c>
      <c r="L38" s="60"/>
      <c r="M38" s="60"/>
      <c r="N38" s="60"/>
      <c r="O38" s="60"/>
      <c r="P38" s="60"/>
      <c r="Q38" s="60"/>
      <c r="R38" s="60"/>
      <c r="S38" s="60"/>
      <c r="T38" s="60"/>
      <c r="U38" s="60"/>
      <c r="V38" s="60"/>
    </row>
    <row r="39" spans="1:22" ht="16.149999999999999" customHeight="1" x14ac:dyDescent="0.2">
      <c r="A39" s="80" t="s">
        <v>36</v>
      </c>
      <c r="B39" s="73"/>
      <c r="C39" s="1">
        <f>SUM(C33:C38)+C32</f>
        <v>328</v>
      </c>
      <c r="D39" s="60"/>
      <c r="E39" s="1">
        <f>SUM(E33:E38)+E32</f>
        <v>209</v>
      </c>
      <c r="F39" s="60"/>
      <c r="G39" s="1">
        <f>SUM(G33:G38)+G32</f>
        <v>211</v>
      </c>
      <c r="H39" s="60"/>
      <c r="I39" s="1">
        <f>SUM(I33:I38)+I32</f>
        <v>1064</v>
      </c>
      <c r="J39" s="3"/>
      <c r="K39" s="1">
        <f>SUM(K33:K38)+K32</f>
        <v>872</v>
      </c>
      <c r="L39" s="60"/>
      <c r="M39" s="60"/>
      <c r="N39" s="60"/>
      <c r="O39" s="60"/>
      <c r="P39" s="60"/>
      <c r="Q39" s="60"/>
      <c r="R39" s="60"/>
      <c r="S39" s="60"/>
      <c r="T39" s="60"/>
      <c r="U39" s="60"/>
      <c r="V39" s="60"/>
    </row>
    <row r="40" spans="1:22" ht="16.149999999999999" customHeight="1" x14ac:dyDescent="0.2">
      <c r="A40" s="81" t="s">
        <v>211</v>
      </c>
      <c r="B40" s="73"/>
      <c r="C40" s="2">
        <v>372</v>
      </c>
      <c r="D40" s="60"/>
      <c r="E40" s="2">
        <v>46</v>
      </c>
      <c r="F40" s="60"/>
      <c r="G40" s="2">
        <v>-35</v>
      </c>
      <c r="H40" s="60"/>
      <c r="I40" s="2">
        <v>606</v>
      </c>
      <c r="J40" s="3"/>
      <c r="K40" s="2">
        <v>143</v>
      </c>
      <c r="L40" s="60"/>
      <c r="M40" s="60"/>
      <c r="N40" s="60"/>
      <c r="O40" s="60"/>
      <c r="P40" s="60"/>
      <c r="Q40" s="60"/>
      <c r="R40" s="60"/>
      <c r="S40" s="60"/>
      <c r="T40" s="60"/>
      <c r="U40" s="60"/>
      <c r="V40" s="60"/>
    </row>
    <row r="41" spans="1:22" ht="16.149999999999999" customHeight="1" x14ac:dyDescent="0.2">
      <c r="A41" s="82"/>
      <c r="B41" s="73"/>
      <c r="C41" s="60"/>
      <c r="D41" s="60"/>
      <c r="E41" s="60"/>
      <c r="F41" s="60"/>
      <c r="G41" s="60"/>
      <c r="H41" s="60"/>
      <c r="I41" s="3"/>
      <c r="J41" s="3"/>
      <c r="K41" s="3"/>
      <c r="L41" s="60"/>
      <c r="M41" s="60"/>
      <c r="N41" s="60"/>
      <c r="O41" s="60"/>
      <c r="P41" s="60"/>
      <c r="Q41" s="60"/>
      <c r="R41" s="60"/>
      <c r="S41" s="60"/>
      <c r="T41" s="60"/>
      <c r="U41" s="60"/>
      <c r="V41" s="60"/>
    </row>
    <row r="42" spans="1:22" ht="16.149999999999999" customHeight="1" thickBot="1" x14ac:dyDescent="0.25">
      <c r="A42" s="80" t="s">
        <v>184</v>
      </c>
      <c r="B42" s="82"/>
      <c r="C42" s="6">
        <f>C39-C40</f>
        <v>-44</v>
      </c>
      <c r="D42" s="60"/>
      <c r="E42" s="6">
        <f>E39-E40</f>
        <v>163</v>
      </c>
      <c r="F42" s="60"/>
      <c r="G42" s="6">
        <f>G39-G40</f>
        <v>246</v>
      </c>
      <c r="H42" s="60"/>
      <c r="I42" s="6">
        <f>I39-I40</f>
        <v>458</v>
      </c>
      <c r="J42" s="17"/>
      <c r="K42" s="6">
        <f>K39-K40</f>
        <v>729</v>
      </c>
      <c r="L42" s="60"/>
      <c r="M42" s="60"/>
      <c r="N42" s="60"/>
      <c r="O42" s="60"/>
      <c r="P42" s="60"/>
      <c r="Q42" s="60"/>
      <c r="R42" s="60"/>
      <c r="S42" s="60"/>
      <c r="T42" s="60"/>
      <c r="U42" s="60"/>
      <c r="V42" s="60"/>
    </row>
    <row r="43" spans="1:22" ht="16.149999999999999" customHeight="1" thickTop="1" x14ac:dyDescent="0.2">
      <c r="A43" s="82"/>
      <c r="B43" s="75"/>
      <c r="C43" s="60"/>
      <c r="D43" s="60"/>
      <c r="E43" s="60"/>
      <c r="F43" s="60"/>
      <c r="G43" s="60"/>
      <c r="H43" s="60"/>
      <c r="I43" s="60"/>
      <c r="J43" s="58"/>
      <c r="K43" s="58"/>
      <c r="L43" s="60"/>
      <c r="M43" s="60"/>
      <c r="N43" s="60"/>
      <c r="O43" s="60"/>
      <c r="P43" s="60"/>
      <c r="Q43" s="60"/>
      <c r="R43" s="60"/>
      <c r="S43" s="60"/>
      <c r="T43" s="60"/>
      <c r="U43" s="60"/>
      <c r="V43" s="60"/>
    </row>
    <row r="44" spans="1:22" ht="16.149999999999999" customHeight="1" x14ac:dyDescent="0.2">
      <c r="A44" s="80" t="s">
        <v>37</v>
      </c>
      <c r="B44" s="82"/>
      <c r="C44" s="60"/>
      <c r="D44" s="60"/>
      <c r="E44" s="60"/>
      <c r="F44" s="60"/>
      <c r="G44" s="60"/>
      <c r="H44" s="60"/>
      <c r="I44" s="18"/>
      <c r="J44" s="19"/>
      <c r="K44" s="19"/>
      <c r="L44" s="60"/>
      <c r="M44" s="60"/>
      <c r="N44" s="60"/>
      <c r="O44" s="60"/>
      <c r="P44" s="60"/>
      <c r="Q44" s="60"/>
      <c r="R44" s="60"/>
      <c r="S44" s="60"/>
      <c r="T44" s="60"/>
      <c r="U44" s="60"/>
      <c r="V44" s="60"/>
    </row>
    <row r="45" spans="1:22" ht="16.149999999999999" customHeight="1" x14ac:dyDescent="0.2">
      <c r="A45" s="81" t="s">
        <v>185</v>
      </c>
      <c r="B45" s="75"/>
      <c r="C45" s="20">
        <f>C42/C50</f>
        <v>-0.26747720364741639</v>
      </c>
      <c r="D45" s="21"/>
      <c r="E45" s="20">
        <f>E42/E50</f>
        <v>0.99269183922046289</v>
      </c>
      <c r="F45" s="21"/>
      <c r="G45" s="20">
        <f>G42/G50</f>
        <v>1.4739364889155182</v>
      </c>
      <c r="H45" s="21"/>
      <c r="I45" s="20">
        <f>I42/I50</f>
        <v>2.7707199032062912</v>
      </c>
      <c r="J45" s="21"/>
      <c r="K45" s="20">
        <f>K42/K50</f>
        <v>4.381009615384615</v>
      </c>
      <c r="L45" s="60"/>
      <c r="M45" s="60"/>
      <c r="N45" s="60"/>
      <c r="O45" s="60"/>
      <c r="P45" s="60"/>
      <c r="Q45" s="60"/>
      <c r="R45" s="60"/>
      <c r="S45" s="60"/>
      <c r="T45" s="60"/>
      <c r="U45" s="60"/>
      <c r="V45" s="60"/>
    </row>
    <row r="46" spans="1:22" ht="16.149999999999999" customHeight="1" x14ac:dyDescent="0.2">
      <c r="A46" s="81" t="s">
        <v>186</v>
      </c>
      <c r="B46" s="75"/>
      <c r="C46" s="20">
        <f>C42/C51</f>
        <v>-0.26747720364741639</v>
      </c>
      <c r="D46" s="21"/>
      <c r="E46" s="20">
        <f>E42/E51</f>
        <v>0.97429766885833824</v>
      </c>
      <c r="F46" s="21"/>
      <c r="G46" s="20">
        <f>G42/G51</f>
        <v>1.4496169711255158</v>
      </c>
      <c r="H46" s="21"/>
      <c r="I46" s="20">
        <f>I42/I51</f>
        <v>2.7310673822301732</v>
      </c>
      <c r="J46" s="21"/>
      <c r="K46" s="20">
        <f>K42/K51</f>
        <v>4.2983490566037741</v>
      </c>
      <c r="L46" s="60"/>
      <c r="M46" s="60"/>
      <c r="N46" s="60"/>
      <c r="O46" s="60"/>
      <c r="P46" s="60"/>
      <c r="Q46" s="60"/>
      <c r="R46" s="60"/>
      <c r="S46" s="60"/>
      <c r="T46" s="60"/>
      <c r="U46" s="60"/>
      <c r="V46" s="60"/>
    </row>
    <row r="47" spans="1:22" ht="16.149999999999999" customHeight="1" x14ac:dyDescent="0.2">
      <c r="A47" s="81" t="s">
        <v>38</v>
      </c>
      <c r="B47" s="75"/>
      <c r="C47" s="22">
        <v>0.44</v>
      </c>
      <c r="D47" s="21"/>
      <c r="E47" s="20">
        <v>0.44</v>
      </c>
      <c r="F47" s="21"/>
      <c r="G47" s="20">
        <v>0.38</v>
      </c>
      <c r="H47" s="21"/>
      <c r="I47" s="20">
        <v>1.7</v>
      </c>
      <c r="J47" s="21"/>
      <c r="K47" s="20">
        <v>1.46</v>
      </c>
      <c r="L47" s="60"/>
      <c r="M47" s="60"/>
      <c r="N47" s="60"/>
      <c r="O47" s="60"/>
      <c r="P47" s="60"/>
      <c r="Q47" s="60"/>
      <c r="R47" s="60"/>
      <c r="S47" s="60"/>
      <c r="T47" s="60"/>
      <c r="U47" s="60"/>
      <c r="V47" s="60"/>
    </row>
    <row r="48" spans="1:22" ht="16.149999999999999" customHeight="1" thickTop="1" x14ac:dyDescent="0.2">
      <c r="A48" s="75"/>
      <c r="B48" s="82"/>
      <c r="C48" s="60"/>
      <c r="D48" s="60"/>
      <c r="E48" s="60"/>
      <c r="F48" s="60"/>
      <c r="G48" s="60"/>
      <c r="H48" s="60"/>
      <c r="I48" s="23"/>
      <c r="J48" s="23"/>
      <c r="K48" s="23"/>
      <c r="L48" s="60"/>
      <c r="M48" s="60"/>
      <c r="N48" s="60"/>
      <c r="O48" s="60"/>
      <c r="P48" s="60"/>
      <c r="Q48" s="60"/>
      <c r="R48" s="60"/>
      <c r="S48" s="60"/>
      <c r="T48" s="60"/>
      <c r="U48" s="60"/>
      <c r="V48" s="60"/>
    </row>
    <row r="49" spans="1:22" ht="16.149999999999999" customHeight="1" x14ac:dyDescent="0.2">
      <c r="A49" s="68" t="s">
        <v>216</v>
      </c>
      <c r="B49" s="68"/>
      <c r="C49" s="60"/>
      <c r="D49" s="60"/>
      <c r="E49" s="60"/>
      <c r="F49" s="60"/>
      <c r="G49" s="60"/>
      <c r="H49" s="60"/>
      <c r="I49" s="24"/>
      <c r="J49" s="24"/>
      <c r="K49" s="24"/>
      <c r="L49" s="60"/>
      <c r="M49" s="60"/>
      <c r="N49" s="60"/>
      <c r="O49" s="60"/>
      <c r="P49" s="60"/>
      <c r="Q49" s="60"/>
      <c r="R49" s="60"/>
      <c r="S49" s="60"/>
      <c r="T49" s="60"/>
      <c r="U49" s="60"/>
      <c r="V49" s="60"/>
    </row>
    <row r="50" spans="1:22" ht="16.149999999999999" customHeight="1" x14ac:dyDescent="0.2">
      <c r="A50" s="81" t="s">
        <v>39</v>
      </c>
      <c r="B50" s="75"/>
      <c r="C50" s="25">
        <v>164.5</v>
      </c>
      <c r="D50" s="60"/>
      <c r="E50" s="25">
        <v>164.2</v>
      </c>
      <c r="F50" s="60"/>
      <c r="G50" s="25">
        <v>166.9</v>
      </c>
      <c r="H50" s="60"/>
      <c r="I50" s="25">
        <v>165.3</v>
      </c>
      <c r="J50" s="26"/>
      <c r="K50" s="25">
        <v>166.4</v>
      </c>
      <c r="L50" s="60"/>
      <c r="M50" s="60"/>
      <c r="N50" s="60"/>
      <c r="O50" s="60"/>
      <c r="P50" s="60"/>
      <c r="Q50" s="60"/>
      <c r="R50" s="60"/>
      <c r="S50" s="60"/>
      <c r="T50" s="60"/>
      <c r="U50" s="60"/>
      <c r="V50" s="60"/>
    </row>
    <row r="51" spans="1:22" ht="16.149999999999999" customHeight="1" x14ac:dyDescent="0.2">
      <c r="A51" s="81" t="s">
        <v>181</v>
      </c>
      <c r="B51" s="75"/>
      <c r="C51" s="25">
        <v>164.5</v>
      </c>
      <c r="D51" s="60"/>
      <c r="E51" s="25">
        <v>167.3</v>
      </c>
      <c r="F51" s="60"/>
      <c r="G51" s="25">
        <v>169.7</v>
      </c>
      <c r="H51" s="60"/>
      <c r="I51" s="25">
        <v>167.7</v>
      </c>
      <c r="J51" s="26"/>
      <c r="K51" s="25">
        <v>169.6</v>
      </c>
      <c r="L51" s="60"/>
      <c r="M51" s="60"/>
      <c r="N51" s="60"/>
      <c r="O51" s="60"/>
      <c r="P51" s="60"/>
      <c r="Q51" s="60"/>
      <c r="R51" s="60"/>
      <c r="S51" s="60"/>
      <c r="T51" s="60"/>
      <c r="U51" s="60"/>
      <c r="V51" s="60"/>
    </row>
    <row r="52" spans="1:22" ht="16.149999999999999" customHeight="1" x14ac:dyDescent="0.2">
      <c r="I52" s="60"/>
      <c r="J52" s="60"/>
      <c r="K52" s="60"/>
    </row>
    <row r="53" spans="1:22" ht="16.149999999999999" customHeight="1" x14ac:dyDescent="0.2">
      <c r="A53" s="71" t="s">
        <v>194</v>
      </c>
      <c r="B53" s="71"/>
      <c r="C53" s="71"/>
      <c r="D53" s="71"/>
      <c r="E53" s="71"/>
      <c r="F53" s="71"/>
      <c r="G53" s="71"/>
      <c r="H53" s="71"/>
      <c r="I53" s="71"/>
      <c r="J53" s="71"/>
      <c r="K53" s="71"/>
    </row>
    <row r="54" spans="1:22" ht="16.149999999999999" customHeight="1" x14ac:dyDescent="0.2">
      <c r="A54" s="71"/>
      <c r="B54" s="71"/>
      <c r="C54" s="71"/>
      <c r="D54" s="71"/>
      <c r="E54" s="71"/>
      <c r="F54" s="71"/>
      <c r="G54" s="71"/>
      <c r="H54" s="71"/>
      <c r="I54" s="71"/>
      <c r="J54" s="71"/>
      <c r="K54" s="71"/>
    </row>
    <row r="55" spans="1:22" ht="16.149999999999999" customHeight="1" x14ac:dyDescent="0.2"/>
    <row r="56" spans="1:22" ht="16.149999999999999" customHeight="1" x14ac:dyDescent="0.2">
      <c r="A56" s="71" t="s">
        <v>218</v>
      </c>
      <c r="B56" s="71"/>
      <c r="C56" s="71"/>
      <c r="D56" s="71"/>
      <c r="E56" s="71"/>
      <c r="F56" s="71"/>
      <c r="G56" s="71"/>
      <c r="H56" s="71"/>
      <c r="I56" s="71"/>
      <c r="J56" s="71"/>
      <c r="K56" s="71"/>
    </row>
    <row r="57" spans="1:22" ht="16.149999999999999" customHeight="1" x14ac:dyDescent="0.2">
      <c r="A57" s="71"/>
      <c r="B57" s="71"/>
      <c r="C57" s="71"/>
      <c r="D57" s="71"/>
      <c r="E57" s="71"/>
      <c r="F57" s="71"/>
      <c r="G57" s="71"/>
      <c r="H57" s="71"/>
      <c r="I57" s="71"/>
      <c r="J57" s="71"/>
      <c r="K57" s="71"/>
    </row>
    <row r="58" spans="1:22" ht="16.149999999999999" customHeight="1" x14ac:dyDescent="0.2"/>
    <row r="59" spans="1:22" ht="16.149999999999999" customHeight="1" x14ac:dyDescent="0.2"/>
    <row r="60" spans="1:22" ht="16.149999999999999" customHeight="1" x14ac:dyDescent="0.2"/>
    <row r="61" spans="1:22" ht="16.149999999999999" customHeight="1" x14ac:dyDescent="0.2"/>
    <row r="62" spans="1:22" ht="16.149999999999999" customHeight="1" x14ac:dyDescent="0.2"/>
    <row r="63" spans="1:22" ht="16.149999999999999" customHeight="1" x14ac:dyDescent="0.2"/>
    <row r="64" spans="1:22" ht="16.149999999999999" customHeight="1" x14ac:dyDescent="0.2"/>
    <row r="65" ht="16.149999999999999" customHeight="1" x14ac:dyDescent="0.2"/>
    <row r="66" ht="16.149999999999999" customHeight="1" x14ac:dyDescent="0.2"/>
    <row r="67" ht="16.149999999999999" customHeight="1" x14ac:dyDescent="0.2"/>
    <row r="68" ht="16.149999999999999" customHeight="1" x14ac:dyDescent="0.2"/>
    <row r="69" ht="16.149999999999999" customHeight="1" x14ac:dyDescent="0.2"/>
    <row r="70" ht="16.149999999999999" customHeight="1" x14ac:dyDescent="0.2"/>
    <row r="71" ht="16.149999999999999" customHeight="1" x14ac:dyDescent="0.2"/>
    <row r="72" ht="16.149999999999999" customHeight="1" x14ac:dyDescent="0.2"/>
    <row r="73" ht="16.149999999999999" customHeight="1" x14ac:dyDescent="0.2"/>
    <row r="74" ht="16.149999999999999" customHeight="1" x14ac:dyDescent="0.2"/>
    <row r="75" ht="16.149999999999999" customHeight="1" x14ac:dyDescent="0.2"/>
    <row r="76" ht="16.149999999999999" customHeight="1" x14ac:dyDescent="0.2"/>
    <row r="77" ht="16.149999999999999" customHeight="1" x14ac:dyDescent="0.2"/>
    <row r="78" ht="16.149999999999999" customHeight="1" x14ac:dyDescent="0.2"/>
    <row r="79" ht="16.149999999999999" customHeight="1" x14ac:dyDescent="0.2"/>
    <row r="80" ht="16.149999999999999" customHeight="1" x14ac:dyDescent="0.2"/>
    <row r="81" ht="16.149999999999999" customHeight="1" x14ac:dyDescent="0.2"/>
    <row r="82" ht="16.149999999999999" customHeight="1" x14ac:dyDescent="0.2"/>
    <row r="83" ht="16.149999999999999" customHeight="1" x14ac:dyDescent="0.2"/>
    <row r="84" ht="16.149999999999999" customHeight="1" x14ac:dyDescent="0.2"/>
    <row r="85" ht="16.149999999999999" customHeight="1" x14ac:dyDescent="0.2"/>
    <row r="86" ht="16.149999999999999" customHeight="1" x14ac:dyDescent="0.2"/>
    <row r="87" ht="16.149999999999999" customHeight="1" x14ac:dyDescent="0.2"/>
    <row r="88" ht="16.149999999999999" customHeight="1" x14ac:dyDescent="0.2"/>
    <row r="89" ht="16.149999999999999" customHeight="1" x14ac:dyDescent="0.2"/>
    <row r="90" ht="16.149999999999999" customHeight="1" x14ac:dyDescent="0.2"/>
    <row r="91" ht="16.149999999999999" customHeight="1" x14ac:dyDescent="0.2"/>
    <row r="92" ht="16.149999999999999" customHeight="1" x14ac:dyDescent="0.2"/>
    <row r="93" ht="16.149999999999999" customHeight="1" x14ac:dyDescent="0.2"/>
    <row r="94" ht="16.149999999999999" customHeight="1" x14ac:dyDescent="0.2"/>
    <row r="95" ht="16.149999999999999" customHeight="1" x14ac:dyDescent="0.2"/>
    <row r="96" ht="16.149999999999999" customHeight="1" x14ac:dyDescent="0.2"/>
    <row r="97" ht="16.149999999999999" customHeight="1" x14ac:dyDescent="0.2"/>
  </sheetData>
  <mergeCells count="51">
    <mergeCell ref="A53:K54"/>
    <mergeCell ref="A50:B50"/>
    <mergeCell ref="A51:B51"/>
    <mergeCell ref="A44:B44"/>
    <mergeCell ref="A45:B45"/>
    <mergeCell ref="A46:B46"/>
    <mergeCell ref="A47:B47"/>
    <mergeCell ref="A48:B48"/>
    <mergeCell ref="A39:B39"/>
    <mergeCell ref="A40:B40"/>
    <mergeCell ref="A41:B41"/>
    <mergeCell ref="A42:B42"/>
    <mergeCell ref="A43:B43"/>
    <mergeCell ref="A36:B36"/>
    <mergeCell ref="A37:B37"/>
    <mergeCell ref="A38:B38"/>
    <mergeCell ref="A30:B30"/>
    <mergeCell ref="A32:B32"/>
    <mergeCell ref="A33:B33"/>
    <mergeCell ref="A34:B34"/>
    <mergeCell ref="A26:B26"/>
    <mergeCell ref="A27:B27"/>
    <mergeCell ref="A28:B28"/>
    <mergeCell ref="A29:B29"/>
    <mergeCell ref="A35:B35"/>
    <mergeCell ref="A21:B21"/>
    <mergeCell ref="A22:B22"/>
    <mergeCell ref="A23:B23"/>
    <mergeCell ref="A24:B24"/>
    <mergeCell ref="A25:B25"/>
    <mergeCell ref="A15:B15"/>
    <mergeCell ref="A16:B16"/>
    <mergeCell ref="A17:B17"/>
    <mergeCell ref="A18:B18"/>
    <mergeCell ref="A20:B20"/>
    <mergeCell ref="A56:K57"/>
    <mergeCell ref="A1:K1"/>
    <mergeCell ref="A2:K2"/>
    <mergeCell ref="A3:K3"/>
    <mergeCell ref="A4:B4"/>
    <mergeCell ref="A5:B5"/>
    <mergeCell ref="C5:G5"/>
    <mergeCell ref="I5:K5"/>
    <mergeCell ref="A6:B6"/>
    <mergeCell ref="A7:B7"/>
    <mergeCell ref="A9:B9"/>
    <mergeCell ref="A10:B10"/>
    <mergeCell ref="A11:B11"/>
    <mergeCell ref="A12:B12"/>
    <mergeCell ref="A13:B13"/>
    <mergeCell ref="A14:B14"/>
  </mergeCells>
  <pageMargins left="0.7" right="0.7" top="0.75" bottom="0.75" header="0.3" footer="0.3"/>
  <pageSetup scale="65" orientation="portrait" r:id="rId1"/>
  <ignoredErrors>
    <ignoredError sqref="C7:I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topLeftCell="A22" zoomScaleNormal="100" workbookViewId="0">
      <selection activeCell="K7" sqref="E7:K7"/>
    </sheetView>
  </sheetViews>
  <sheetFormatPr defaultColWidth="21.5" defaultRowHeight="12.75" x14ac:dyDescent="0.2"/>
  <cols>
    <col min="1" max="1" width="3.5" style="61" customWidth="1"/>
    <col min="2" max="2" width="3.83203125" style="61" customWidth="1"/>
    <col min="3" max="3" width="2" style="61" customWidth="1"/>
    <col min="4" max="4" width="73.6640625" style="61" customWidth="1"/>
    <col min="5" max="5" width="16.1640625" style="61" customWidth="1"/>
    <col min="6" max="6" width="2.1640625" style="61" customWidth="1"/>
    <col min="7" max="7" width="16.1640625" style="61" customWidth="1"/>
    <col min="8" max="8" width="2.1640625" style="61" customWidth="1"/>
    <col min="9" max="9" width="16.1640625" style="61" customWidth="1"/>
    <col min="10" max="10" width="2.1640625" style="61" customWidth="1"/>
    <col min="11" max="11" width="16.1640625" style="61" customWidth="1"/>
    <col min="12" max="12" width="3" style="61" customWidth="1"/>
    <col min="13" max="13" width="16.1640625" style="61" customWidth="1"/>
    <col min="14" max="16384" width="21.5" style="61"/>
  </cols>
  <sheetData>
    <row r="1" spans="1:24" ht="18.75" customHeight="1" x14ac:dyDescent="0.2">
      <c r="A1" s="72" t="s">
        <v>0</v>
      </c>
      <c r="B1" s="73"/>
      <c r="C1" s="73"/>
      <c r="D1" s="73"/>
      <c r="E1" s="73"/>
      <c r="F1" s="73"/>
      <c r="G1" s="73"/>
      <c r="H1" s="73"/>
      <c r="I1" s="73"/>
      <c r="J1" s="73"/>
      <c r="K1" s="73"/>
      <c r="L1" s="74"/>
      <c r="M1" s="73"/>
      <c r="N1" s="60"/>
      <c r="O1" s="60"/>
      <c r="P1" s="60"/>
      <c r="Q1" s="60"/>
      <c r="R1" s="60"/>
      <c r="S1" s="60"/>
      <c r="T1" s="60"/>
      <c r="U1" s="60"/>
      <c r="V1" s="60"/>
      <c r="W1" s="60"/>
      <c r="X1" s="60"/>
    </row>
    <row r="2" spans="1:24" ht="18.75" customHeight="1" x14ac:dyDescent="0.2">
      <c r="A2" s="72" t="s">
        <v>40</v>
      </c>
      <c r="B2" s="73"/>
      <c r="C2" s="74"/>
      <c r="D2" s="74"/>
      <c r="E2" s="73"/>
      <c r="F2" s="73"/>
      <c r="G2" s="73"/>
      <c r="H2" s="73"/>
      <c r="I2" s="73"/>
      <c r="J2" s="73"/>
      <c r="K2" s="75"/>
      <c r="L2" s="74"/>
      <c r="M2" s="75"/>
      <c r="N2" s="60"/>
      <c r="O2" s="60"/>
      <c r="P2" s="60"/>
      <c r="Q2" s="60"/>
      <c r="R2" s="60"/>
      <c r="S2" s="60"/>
      <c r="T2" s="60"/>
      <c r="U2" s="60"/>
      <c r="V2" s="60"/>
      <c r="W2" s="60"/>
      <c r="X2" s="60"/>
    </row>
    <row r="3" spans="1:24" ht="18.75" customHeight="1" x14ac:dyDescent="0.2">
      <c r="A3" s="72" t="s">
        <v>41</v>
      </c>
      <c r="B3" s="73"/>
      <c r="C3" s="74"/>
      <c r="D3" s="74"/>
      <c r="E3" s="73"/>
      <c r="F3" s="73"/>
      <c r="G3" s="73"/>
      <c r="H3" s="73"/>
      <c r="I3" s="73"/>
      <c r="J3" s="73"/>
      <c r="K3" s="75"/>
      <c r="L3" s="74"/>
      <c r="M3" s="75"/>
      <c r="N3" s="60"/>
      <c r="O3" s="60"/>
      <c r="P3" s="60"/>
      <c r="Q3" s="60"/>
      <c r="R3" s="60"/>
      <c r="S3" s="60"/>
      <c r="T3" s="60"/>
      <c r="U3" s="60"/>
      <c r="V3" s="60"/>
      <c r="W3" s="60"/>
      <c r="X3" s="60"/>
    </row>
    <row r="4" spans="1:24" ht="18.75" customHeight="1" x14ac:dyDescent="0.2">
      <c r="A4" s="60"/>
      <c r="B4" s="60"/>
      <c r="C4" s="60"/>
      <c r="D4" s="60"/>
      <c r="E4" s="60"/>
      <c r="F4" s="60"/>
      <c r="G4" s="60"/>
      <c r="H4" s="60"/>
      <c r="I4" s="60"/>
      <c r="J4" s="60"/>
      <c r="K4" s="50"/>
    </row>
    <row r="5" spans="1:24" ht="18.75" customHeight="1" x14ac:dyDescent="0.2">
      <c r="A5" s="60"/>
      <c r="B5" s="60"/>
      <c r="C5" s="60"/>
      <c r="D5" s="60"/>
      <c r="E5" s="76" t="s">
        <v>42</v>
      </c>
      <c r="F5" s="77"/>
      <c r="G5" s="77"/>
      <c r="H5" s="77"/>
      <c r="I5" s="77"/>
      <c r="J5" s="60"/>
      <c r="K5" s="76" t="s">
        <v>4</v>
      </c>
      <c r="L5" s="78"/>
      <c r="M5" s="77"/>
    </row>
    <row r="6" spans="1:24" ht="18.75" customHeight="1" x14ac:dyDescent="0.2">
      <c r="A6" s="60"/>
      <c r="B6" s="60"/>
      <c r="C6" s="60"/>
      <c r="D6" s="60"/>
      <c r="E6" s="10" t="s">
        <v>5</v>
      </c>
      <c r="F6" s="42"/>
      <c r="G6" s="11">
        <v>43373</v>
      </c>
      <c r="H6" s="42"/>
      <c r="I6" s="11">
        <v>43100</v>
      </c>
      <c r="J6" s="60"/>
      <c r="K6" s="62" t="s">
        <v>5</v>
      </c>
      <c r="L6" s="62" t="s">
        <v>6</v>
      </c>
      <c r="M6" s="40">
        <v>43100</v>
      </c>
    </row>
    <row r="7" spans="1:24" ht="18.75" customHeight="1" x14ac:dyDescent="0.2">
      <c r="A7" s="60"/>
      <c r="B7" s="60"/>
      <c r="C7" s="60"/>
      <c r="D7" s="60"/>
      <c r="E7" s="64" t="s">
        <v>7</v>
      </c>
      <c r="F7" s="63"/>
      <c r="G7" s="14">
        <v>43373</v>
      </c>
      <c r="H7" s="63"/>
      <c r="I7" s="14">
        <v>43100</v>
      </c>
      <c r="J7" s="60"/>
      <c r="K7" s="64" t="s">
        <v>7</v>
      </c>
      <c r="L7" s="62" t="s">
        <v>6</v>
      </c>
      <c r="M7" s="14">
        <v>43100</v>
      </c>
    </row>
    <row r="8" spans="1:24" ht="18.75" customHeight="1" x14ac:dyDescent="0.2">
      <c r="A8" s="60"/>
      <c r="B8" s="60"/>
      <c r="C8" s="60"/>
      <c r="D8" s="60"/>
      <c r="E8" s="10" t="s">
        <v>2</v>
      </c>
      <c r="F8" s="63"/>
      <c r="G8" s="10" t="s">
        <v>2</v>
      </c>
      <c r="H8" s="51"/>
      <c r="I8" s="10" t="s">
        <v>2</v>
      </c>
      <c r="J8" s="52"/>
      <c r="K8" s="10" t="s">
        <v>2</v>
      </c>
      <c r="L8" s="12"/>
      <c r="M8" s="10"/>
    </row>
    <row r="9" spans="1:24" ht="18.75" customHeight="1" x14ac:dyDescent="0.2">
      <c r="A9" s="80" t="s">
        <v>43</v>
      </c>
      <c r="B9" s="73"/>
      <c r="C9" s="82"/>
      <c r="D9" s="73"/>
      <c r="E9" s="51"/>
      <c r="F9" s="60"/>
      <c r="G9" s="51"/>
      <c r="H9" s="60"/>
      <c r="I9" s="51"/>
      <c r="J9" s="60"/>
      <c r="K9" s="51"/>
      <c r="L9" s="63"/>
      <c r="M9" s="51"/>
    </row>
    <row r="10" spans="1:24" ht="18.75" customHeight="1" x14ac:dyDescent="0.2">
      <c r="A10" s="60"/>
      <c r="B10" s="80" t="s">
        <v>44</v>
      </c>
      <c r="C10" s="82"/>
      <c r="D10" s="73"/>
      <c r="E10" s="7">
        <v>228</v>
      </c>
      <c r="F10" s="60"/>
      <c r="G10" s="7">
        <v>190</v>
      </c>
      <c r="H10" s="60"/>
      <c r="I10" s="7">
        <v>192</v>
      </c>
      <c r="J10" s="60"/>
      <c r="K10" s="7">
        <v>849</v>
      </c>
      <c r="L10" s="4"/>
      <c r="M10" s="7">
        <v>752</v>
      </c>
    </row>
    <row r="11" spans="1:24" ht="18.75" customHeight="1" x14ac:dyDescent="0.2">
      <c r="A11" s="60"/>
      <c r="B11" s="81" t="s">
        <v>10</v>
      </c>
      <c r="C11" s="75"/>
      <c r="D11" s="73"/>
      <c r="E11" s="60"/>
      <c r="F11" s="60"/>
      <c r="G11" s="60"/>
      <c r="H11" s="60"/>
      <c r="I11" s="60"/>
      <c r="J11" s="60"/>
      <c r="K11" s="3"/>
      <c r="L11" s="60"/>
      <c r="M11" s="60"/>
    </row>
    <row r="12" spans="1:24" ht="18.75" customHeight="1" x14ac:dyDescent="0.2">
      <c r="A12" s="60"/>
      <c r="C12" s="60"/>
      <c r="D12" s="59" t="s">
        <v>11</v>
      </c>
      <c r="E12" s="1">
        <v>-136</v>
      </c>
      <c r="F12" s="60"/>
      <c r="G12" s="1">
        <v>-115</v>
      </c>
      <c r="H12" s="60"/>
      <c r="I12" s="1">
        <v>-115</v>
      </c>
      <c r="J12" s="60"/>
      <c r="K12" s="1">
        <v>-506</v>
      </c>
      <c r="L12" s="3"/>
      <c r="M12" s="1">
        <v>-450</v>
      </c>
    </row>
    <row r="13" spans="1:24" ht="18.75" customHeight="1" x14ac:dyDescent="0.2">
      <c r="A13" s="60"/>
      <c r="C13" s="60"/>
      <c r="D13" s="59" t="s">
        <v>12</v>
      </c>
      <c r="E13" s="2">
        <v>-10</v>
      </c>
      <c r="F13" s="60"/>
      <c r="G13" s="2">
        <v>-7</v>
      </c>
      <c r="H13" s="60"/>
      <c r="I13" s="2">
        <v>-14</v>
      </c>
      <c r="J13" s="60"/>
      <c r="K13" s="2">
        <v>-44</v>
      </c>
      <c r="L13" s="3"/>
      <c r="M13" s="2">
        <v>-43</v>
      </c>
    </row>
    <row r="14" spans="1:24" ht="18.75" customHeight="1" x14ac:dyDescent="0.2">
      <c r="A14" s="60"/>
      <c r="C14" s="80" t="s">
        <v>45</v>
      </c>
      <c r="D14" s="73"/>
      <c r="E14" s="1">
        <f>SUM(E10:E13)</f>
        <v>82</v>
      </c>
      <c r="F14" s="60"/>
      <c r="G14" s="1">
        <f>SUM(G10:G13)</f>
        <v>68</v>
      </c>
      <c r="H14" s="60"/>
      <c r="I14" s="1">
        <f>SUM(I10:I13)</f>
        <v>63</v>
      </c>
      <c r="J14" s="60"/>
      <c r="K14" s="1">
        <f>SUM(K10:K13)</f>
        <v>299</v>
      </c>
      <c r="L14" s="3"/>
      <c r="M14" s="1">
        <f>SUM(M10:M13)</f>
        <v>259</v>
      </c>
    </row>
    <row r="15" spans="1:24" ht="18.75" customHeight="1" x14ac:dyDescent="0.2">
      <c r="A15" s="60"/>
      <c r="B15" s="80" t="s">
        <v>46</v>
      </c>
      <c r="C15" s="82"/>
      <c r="D15" s="82"/>
      <c r="E15" s="1">
        <v>419</v>
      </c>
      <c r="F15" s="60"/>
      <c r="G15" s="1">
        <v>303</v>
      </c>
      <c r="H15" s="60"/>
      <c r="I15" s="1">
        <v>321</v>
      </c>
      <c r="J15" s="60"/>
      <c r="K15" s="1">
        <v>1476</v>
      </c>
      <c r="L15" s="3"/>
      <c r="M15" s="1">
        <v>1279</v>
      </c>
    </row>
    <row r="16" spans="1:24" ht="18.75" customHeight="1" x14ac:dyDescent="0.2">
      <c r="A16" s="60"/>
      <c r="B16" s="81" t="s">
        <v>10</v>
      </c>
      <c r="C16" s="75"/>
      <c r="D16" s="75"/>
      <c r="E16" s="60"/>
      <c r="F16" s="60"/>
      <c r="G16" s="60"/>
      <c r="H16" s="60"/>
      <c r="I16" s="60"/>
      <c r="J16" s="60"/>
      <c r="K16" s="60"/>
      <c r="L16" s="60"/>
      <c r="M16" s="60"/>
    </row>
    <row r="17" spans="1:13" ht="18.75" customHeight="1" x14ac:dyDescent="0.2">
      <c r="A17" s="60"/>
      <c r="C17" s="60"/>
      <c r="D17" s="59" t="s">
        <v>11</v>
      </c>
      <c r="E17" s="1">
        <v>-259</v>
      </c>
      <c r="F17" s="60"/>
      <c r="G17" s="1">
        <v>-176</v>
      </c>
      <c r="H17" s="60"/>
      <c r="I17" s="1">
        <v>-167</v>
      </c>
      <c r="J17" s="60"/>
      <c r="K17" s="1">
        <v>-830</v>
      </c>
      <c r="L17" s="3"/>
      <c r="M17" s="1">
        <v>-692</v>
      </c>
    </row>
    <row r="18" spans="1:13" ht="18.75" customHeight="1" x14ac:dyDescent="0.2">
      <c r="A18" s="60"/>
      <c r="C18" s="60"/>
      <c r="D18" s="59" t="s">
        <v>12</v>
      </c>
      <c r="E18" s="2">
        <v>-84</v>
      </c>
      <c r="F18" s="60"/>
      <c r="G18" s="2">
        <v>-64</v>
      </c>
      <c r="H18" s="60"/>
      <c r="I18" s="2">
        <v>-89</v>
      </c>
      <c r="J18" s="60"/>
      <c r="K18" s="2">
        <v>-361</v>
      </c>
      <c r="L18" s="3"/>
      <c r="M18" s="2">
        <v>-334</v>
      </c>
    </row>
    <row r="19" spans="1:13" ht="18.75" customHeight="1" x14ac:dyDescent="0.2">
      <c r="A19" s="60"/>
      <c r="C19" s="80" t="s">
        <v>47</v>
      </c>
      <c r="D19" s="73"/>
      <c r="E19" s="1">
        <f>SUM(E15:E18)</f>
        <v>76</v>
      </c>
      <c r="F19" s="60"/>
      <c r="G19" s="1">
        <f>SUM(G15:G18)</f>
        <v>63</v>
      </c>
      <c r="H19" s="60"/>
      <c r="I19" s="1">
        <f>SUM(I15:I18)</f>
        <v>65</v>
      </c>
      <c r="J19" s="60"/>
      <c r="K19" s="1">
        <f>SUM(K15:K18)</f>
        <v>285</v>
      </c>
      <c r="L19" s="3"/>
      <c r="M19" s="1">
        <f>SUM(M15:M18)</f>
        <v>253</v>
      </c>
    </row>
    <row r="20" spans="1:13" ht="18.75" customHeight="1" x14ac:dyDescent="0.2">
      <c r="A20" s="60"/>
      <c r="B20" s="80" t="s">
        <v>48</v>
      </c>
      <c r="C20" s="82"/>
      <c r="D20" s="82"/>
      <c r="E20" s="1">
        <v>21</v>
      </c>
      <c r="F20" s="60"/>
      <c r="G20" s="1">
        <v>21</v>
      </c>
      <c r="H20" s="60"/>
      <c r="I20" s="1">
        <v>25</v>
      </c>
      <c r="J20" s="60"/>
      <c r="K20" s="1">
        <v>92</v>
      </c>
      <c r="L20" s="3"/>
      <c r="M20" s="1">
        <v>96</v>
      </c>
    </row>
    <row r="21" spans="1:13" ht="18.75" customHeight="1" x14ac:dyDescent="0.2">
      <c r="A21" s="60"/>
      <c r="B21" s="81" t="s">
        <v>10</v>
      </c>
      <c r="C21" s="75"/>
      <c r="D21" s="75"/>
      <c r="E21" s="60"/>
      <c r="F21" s="60"/>
      <c r="G21" s="60"/>
      <c r="H21" s="60"/>
      <c r="I21" s="60"/>
      <c r="J21" s="60"/>
      <c r="K21" s="3"/>
      <c r="L21" s="60"/>
      <c r="M21" s="60"/>
    </row>
    <row r="22" spans="1:13" ht="18.75" customHeight="1" x14ac:dyDescent="0.2">
      <c r="A22" s="60"/>
      <c r="C22" s="60"/>
      <c r="D22" s="59" t="s">
        <v>11</v>
      </c>
      <c r="E22" s="1">
        <v>-1</v>
      </c>
      <c r="F22" s="60"/>
      <c r="G22" s="1">
        <v>-2</v>
      </c>
      <c r="H22" s="60"/>
      <c r="I22" s="1">
        <v>-3</v>
      </c>
      <c r="J22" s="60"/>
      <c r="K22" s="1">
        <v>-8</v>
      </c>
      <c r="L22" s="3"/>
      <c r="M22" s="1">
        <v>-16</v>
      </c>
    </row>
    <row r="23" spans="1:13" ht="18.75" customHeight="1" x14ac:dyDescent="0.2">
      <c r="A23" s="60"/>
      <c r="C23" s="60"/>
      <c r="D23" s="59" t="s">
        <v>12</v>
      </c>
      <c r="E23" s="2">
        <v>-1</v>
      </c>
      <c r="F23" s="60"/>
      <c r="G23" s="2">
        <v>0</v>
      </c>
      <c r="H23" s="60"/>
      <c r="I23" s="2">
        <v>-1</v>
      </c>
      <c r="J23" s="60"/>
      <c r="K23" s="2">
        <v>-2</v>
      </c>
      <c r="L23" s="3"/>
      <c r="M23" s="2">
        <v>-2</v>
      </c>
    </row>
    <row r="24" spans="1:13" ht="18.75" customHeight="1" x14ac:dyDescent="0.2">
      <c r="A24" s="60"/>
      <c r="C24" s="80" t="s">
        <v>49</v>
      </c>
      <c r="D24" s="73"/>
      <c r="E24" s="1">
        <f>SUM(E20:E23)</f>
        <v>19</v>
      </c>
      <c r="F24" s="60"/>
      <c r="G24" s="1">
        <f>SUM(G20:G23)</f>
        <v>19</v>
      </c>
      <c r="H24" s="60"/>
      <c r="I24" s="1">
        <f>SUM(I20:I23)</f>
        <v>21</v>
      </c>
      <c r="J24" s="60"/>
      <c r="K24" s="1">
        <f>SUM(K20:K23)</f>
        <v>82</v>
      </c>
      <c r="L24" s="3"/>
      <c r="M24" s="1">
        <f>SUM(M20:M23)</f>
        <v>78</v>
      </c>
    </row>
    <row r="25" spans="1:13" ht="18.75" customHeight="1" x14ac:dyDescent="0.2">
      <c r="A25" s="60"/>
      <c r="B25" s="80" t="s">
        <v>50</v>
      </c>
      <c r="C25" s="82"/>
      <c r="D25" s="82"/>
      <c r="E25" s="2">
        <v>72</v>
      </c>
      <c r="F25" s="60"/>
      <c r="G25" s="2">
        <v>72</v>
      </c>
      <c r="H25" s="60"/>
      <c r="I25" s="2">
        <v>73</v>
      </c>
      <c r="J25" s="60"/>
      <c r="K25" s="2">
        <v>292</v>
      </c>
      <c r="L25" s="3"/>
      <c r="M25" s="2">
        <v>291</v>
      </c>
    </row>
    <row r="26" spans="1:13" ht="18.75" customHeight="1" x14ac:dyDescent="0.2">
      <c r="A26" s="60"/>
      <c r="C26" s="80" t="s">
        <v>51</v>
      </c>
      <c r="D26" s="73"/>
      <c r="E26" s="2">
        <f>E25+E24+E19+E14</f>
        <v>249</v>
      </c>
      <c r="F26" s="60"/>
      <c r="G26" s="2">
        <f>G25+G24+G19+G14</f>
        <v>222</v>
      </c>
      <c r="H26" s="60"/>
      <c r="I26" s="2">
        <f>I25+I24+I19+I14</f>
        <v>222</v>
      </c>
      <c r="J26" s="60"/>
      <c r="K26" s="2">
        <f>K25+K24+K19+K14</f>
        <v>958</v>
      </c>
      <c r="L26" s="3"/>
      <c r="M26" s="2">
        <f>M25+M24+M19+M14</f>
        <v>881</v>
      </c>
    </row>
    <row r="27" spans="1:13" ht="18.75" customHeight="1" x14ac:dyDescent="0.2">
      <c r="A27" s="80" t="s">
        <v>52</v>
      </c>
      <c r="B27" s="73"/>
      <c r="C27" s="82"/>
      <c r="D27" s="82"/>
      <c r="E27" s="60"/>
      <c r="F27" s="60"/>
      <c r="G27" s="60"/>
      <c r="H27" s="60"/>
      <c r="I27" s="60"/>
      <c r="J27" s="60"/>
      <c r="K27" s="3"/>
      <c r="L27" s="60"/>
      <c r="M27" s="60"/>
    </row>
    <row r="28" spans="1:13" ht="18.75" customHeight="1" x14ac:dyDescent="0.2">
      <c r="A28" s="60"/>
      <c r="B28" s="80" t="s">
        <v>53</v>
      </c>
      <c r="C28" s="82"/>
      <c r="D28" s="82"/>
      <c r="E28" s="1">
        <v>59</v>
      </c>
      <c r="F28" s="60"/>
      <c r="G28" s="1">
        <v>59</v>
      </c>
      <c r="H28" s="60"/>
      <c r="I28" s="1">
        <v>61</v>
      </c>
      <c r="J28" s="60"/>
      <c r="K28" s="1">
        <v>238</v>
      </c>
      <c r="L28" s="3"/>
      <c r="M28" s="1">
        <v>234</v>
      </c>
    </row>
    <row r="29" spans="1:13" ht="18.75" customHeight="1" x14ac:dyDescent="0.2">
      <c r="A29" s="60"/>
      <c r="B29" s="80" t="s">
        <v>54</v>
      </c>
      <c r="C29" s="82"/>
      <c r="D29" s="82"/>
      <c r="E29" s="2">
        <v>74</v>
      </c>
      <c r="F29" s="60"/>
      <c r="G29" s="2">
        <v>72</v>
      </c>
      <c r="H29" s="60"/>
      <c r="I29" s="2">
        <v>70</v>
      </c>
      <c r="J29" s="60"/>
      <c r="K29" s="2">
        <v>290</v>
      </c>
      <c r="L29" s="3"/>
      <c r="M29" s="2">
        <v>267</v>
      </c>
    </row>
    <row r="30" spans="1:13" ht="18.75" customHeight="1" x14ac:dyDescent="0.2">
      <c r="A30" s="60"/>
      <c r="C30" s="80" t="s">
        <v>55</v>
      </c>
      <c r="D30" s="73"/>
      <c r="E30" s="2">
        <f>SUM(E28:E29)</f>
        <v>133</v>
      </c>
      <c r="F30" s="60"/>
      <c r="G30" s="2">
        <f>SUM(G28:G29)</f>
        <v>131</v>
      </c>
      <c r="H30" s="60"/>
      <c r="I30" s="2">
        <f>SUM(I28:I29)</f>
        <v>131</v>
      </c>
      <c r="J30" s="60"/>
      <c r="K30" s="2">
        <f>SUM(K28:K29)</f>
        <v>528</v>
      </c>
      <c r="L30" s="3"/>
      <c r="M30" s="2">
        <f>SUM(M28:M29)</f>
        <v>501</v>
      </c>
    </row>
    <row r="31" spans="1:13" ht="18.75" customHeight="1" x14ac:dyDescent="0.2">
      <c r="A31" s="80" t="s">
        <v>56</v>
      </c>
      <c r="B31" s="73"/>
      <c r="C31" s="82"/>
      <c r="D31" s="82"/>
      <c r="E31" s="60"/>
      <c r="F31" s="60"/>
      <c r="G31" s="60"/>
      <c r="H31" s="60"/>
      <c r="I31" s="60"/>
      <c r="J31" s="60"/>
      <c r="K31" s="60"/>
      <c r="L31" s="60"/>
      <c r="M31" s="60"/>
    </row>
    <row r="32" spans="1:13" ht="18.75" customHeight="1" x14ac:dyDescent="0.2">
      <c r="A32" s="60"/>
      <c r="B32" s="80" t="s">
        <v>57</v>
      </c>
      <c r="C32" s="82"/>
      <c r="D32" s="82"/>
      <c r="E32" s="1">
        <v>97</v>
      </c>
      <c r="F32" s="60"/>
      <c r="G32" s="1">
        <v>95</v>
      </c>
      <c r="H32" s="60"/>
      <c r="I32" s="1">
        <v>93</v>
      </c>
      <c r="J32" s="60"/>
      <c r="K32" s="1">
        <v>390</v>
      </c>
      <c r="L32" s="3"/>
      <c r="M32" s="1">
        <v>369</v>
      </c>
    </row>
    <row r="33" spans="1:13" ht="18.75" customHeight="1" x14ac:dyDescent="0.2">
      <c r="A33" s="60"/>
      <c r="B33" s="80" t="s">
        <v>58</v>
      </c>
      <c r="C33" s="82"/>
      <c r="D33" s="82"/>
      <c r="E33" s="1">
        <v>54</v>
      </c>
      <c r="F33" s="60"/>
      <c r="G33" s="1">
        <v>52</v>
      </c>
      <c r="H33" s="60"/>
      <c r="I33" s="1">
        <v>46</v>
      </c>
      <c r="J33" s="60"/>
      <c r="K33" s="1">
        <v>206</v>
      </c>
      <c r="L33" s="3"/>
      <c r="M33" s="1">
        <v>171</v>
      </c>
    </row>
    <row r="34" spans="1:13" ht="18.75" customHeight="1" x14ac:dyDescent="0.2">
      <c r="A34" s="60"/>
      <c r="B34" s="80" t="s">
        <v>59</v>
      </c>
      <c r="C34" s="82"/>
      <c r="D34" s="82"/>
      <c r="E34" s="2">
        <v>36</v>
      </c>
      <c r="F34" s="60"/>
      <c r="G34" s="2">
        <v>32</v>
      </c>
      <c r="H34" s="60"/>
      <c r="I34" s="2">
        <v>17</v>
      </c>
      <c r="J34" s="60"/>
      <c r="K34" s="2">
        <v>118</v>
      </c>
      <c r="L34" s="3"/>
      <c r="M34" s="2">
        <v>48</v>
      </c>
    </row>
    <row r="35" spans="1:13" ht="18.75" customHeight="1" x14ac:dyDescent="0.2">
      <c r="A35" s="60"/>
      <c r="C35" s="80" t="s">
        <v>60</v>
      </c>
      <c r="D35" s="73"/>
      <c r="E35" s="2">
        <f>SUM(E32:E34)</f>
        <v>187</v>
      </c>
      <c r="F35" s="60"/>
      <c r="G35" s="2">
        <f>SUM(G32:G34)</f>
        <v>179</v>
      </c>
      <c r="H35" s="60"/>
      <c r="I35" s="2">
        <f>SUM(I32:I34)</f>
        <v>156</v>
      </c>
      <c r="J35" s="60"/>
      <c r="K35" s="2">
        <f>SUM(K32:K34)</f>
        <v>714</v>
      </c>
      <c r="L35" s="3"/>
      <c r="M35" s="2">
        <f>SUM(M32:M34)</f>
        <v>588</v>
      </c>
    </row>
    <row r="36" spans="1:13" ht="18.75" customHeight="1" x14ac:dyDescent="0.2">
      <c r="A36" s="80" t="s">
        <v>61</v>
      </c>
      <c r="B36" s="73"/>
      <c r="C36" s="82"/>
      <c r="D36" s="82"/>
      <c r="E36" s="1">
        <v>76</v>
      </c>
      <c r="F36" s="60"/>
      <c r="G36" s="1">
        <v>68</v>
      </c>
      <c r="H36" s="60"/>
      <c r="I36" s="1">
        <v>71</v>
      </c>
      <c r="J36" s="60"/>
      <c r="K36" s="1">
        <v>270</v>
      </c>
      <c r="L36" s="3"/>
      <c r="M36" s="1">
        <v>247</v>
      </c>
    </row>
    <row r="37" spans="1:13" ht="18.75" customHeight="1" x14ac:dyDescent="0.2">
      <c r="A37" s="80" t="s">
        <v>62</v>
      </c>
      <c r="B37" s="73"/>
      <c r="C37" s="82"/>
      <c r="D37" s="82"/>
      <c r="E37" s="2">
        <v>0</v>
      </c>
      <c r="F37" s="60"/>
      <c r="G37" s="2">
        <v>0</v>
      </c>
      <c r="H37" s="60"/>
      <c r="I37" s="2">
        <v>50</v>
      </c>
      <c r="J37" s="60"/>
      <c r="K37" s="2">
        <v>56</v>
      </c>
      <c r="L37" s="3"/>
      <c r="M37" s="2">
        <v>194</v>
      </c>
    </row>
    <row r="38" spans="1:13" ht="18.75" customHeight="1" x14ac:dyDescent="0.2">
      <c r="A38" s="80" t="s">
        <v>63</v>
      </c>
      <c r="B38" s="73"/>
      <c r="C38" s="82"/>
      <c r="D38" s="82"/>
      <c r="E38" s="6">
        <f>E36+E35+E30+E26+E37</f>
        <v>645</v>
      </c>
      <c r="F38" s="60"/>
      <c r="G38" s="49">
        <f>G36+G35+G30+G26+G37</f>
        <v>600</v>
      </c>
      <c r="H38" s="60"/>
      <c r="I38" s="49">
        <f>I36+I35+I30+I26+I37</f>
        <v>630</v>
      </c>
      <c r="J38" s="60"/>
      <c r="K38" s="6">
        <f>K36+K35+K30+K26+K37</f>
        <v>2526</v>
      </c>
      <c r="L38" s="4"/>
      <c r="M38" s="49">
        <f>M36+M35+M30+M26+M37</f>
        <v>2411</v>
      </c>
    </row>
    <row r="39" spans="1:13" ht="18.75" customHeight="1" x14ac:dyDescent="0.2">
      <c r="A39" s="60"/>
      <c r="B39" s="60"/>
      <c r="C39" s="60"/>
      <c r="D39" s="60"/>
      <c r="E39" s="60"/>
      <c r="F39" s="60"/>
      <c r="G39" s="60"/>
      <c r="H39" s="60"/>
      <c r="I39" s="60"/>
      <c r="J39" s="60"/>
    </row>
    <row r="40" spans="1:13" ht="18.75" customHeight="1" x14ac:dyDescent="0.2">
      <c r="E40" s="60"/>
    </row>
    <row r="41" spans="1:13" ht="18.75" customHeight="1" x14ac:dyDescent="0.2"/>
    <row r="42" spans="1:13" ht="18.75" customHeight="1" x14ac:dyDescent="0.2">
      <c r="A42" s="71" t="s">
        <v>218</v>
      </c>
      <c r="B42" s="71"/>
      <c r="C42" s="71"/>
      <c r="D42" s="71"/>
      <c r="E42" s="71"/>
      <c r="F42" s="71"/>
      <c r="G42" s="71"/>
      <c r="H42" s="71"/>
      <c r="I42" s="71"/>
      <c r="J42" s="71"/>
      <c r="K42" s="71"/>
      <c r="L42" s="71"/>
      <c r="M42" s="71"/>
    </row>
    <row r="43" spans="1:13" ht="18.75" customHeight="1" x14ac:dyDescent="0.2"/>
    <row r="44" spans="1:13" ht="18.75" customHeight="1" x14ac:dyDescent="0.2"/>
    <row r="45" spans="1:13" ht="18.75" customHeight="1" x14ac:dyDescent="0.2"/>
    <row r="46" spans="1:13" ht="18.75" customHeight="1" x14ac:dyDescent="0.2"/>
    <row r="47" spans="1:13" ht="18.75" customHeight="1" x14ac:dyDescent="0.2"/>
    <row r="48" spans="1:13"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sheetData>
  <mergeCells count="30">
    <mergeCell ref="A42:M42"/>
    <mergeCell ref="C35:D35"/>
    <mergeCell ref="A36:D36"/>
    <mergeCell ref="A37:D37"/>
    <mergeCell ref="A38:D38"/>
    <mergeCell ref="C30:D30"/>
    <mergeCell ref="A31:D31"/>
    <mergeCell ref="B32:D32"/>
    <mergeCell ref="B33:D33"/>
    <mergeCell ref="B34:D34"/>
    <mergeCell ref="B25:D25"/>
    <mergeCell ref="C26:D26"/>
    <mergeCell ref="A27:D27"/>
    <mergeCell ref="B28:D28"/>
    <mergeCell ref="B29:D29"/>
    <mergeCell ref="A1:M1"/>
    <mergeCell ref="A2:M2"/>
    <mergeCell ref="A3:M3"/>
    <mergeCell ref="E5:I5"/>
    <mergeCell ref="K5:M5"/>
    <mergeCell ref="A9:D9"/>
    <mergeCell ref="B10:D10"/>
    <mergeCell ref="B11:D11"/>
    <mergeCell ref="C14:D14"/>
    <mergeCell ref="B15:D15"/>
    <mergeCell ref="B16:D16"/>
    <mergeCell ref="C19:D19"/>
    <mergeCell ref="B20:D20"/>
    <mergeCell ref="B21:D21"/>
    <mergeCell ref="C24:D24"/>
  </mergeCells>
  <pageMargins left="0.7" right="0.7" top="0.75" bottom="0.75" header="0.3" footer="0.3"/>
  <pageSetup scale="58" orientation="portrait" r:id="rId1"/>
  <ignoredErrors>
    <ignoredError sqref="E7:K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zoomScale="85" zoomScaleNormal="85" workbookViewId="0">
      <selection activeCell="F6" sqref="D6:F6"/>
    </sheetView>
  </sheetViews>
  <sheetFormatPr defaultColWidth="21.5" defaultRowHeight="12.75" x14ac:dyDescent="0.2"/>
  <cols>
    <col min="1" max="1" width="6.1640625" style="61" customWidth="1"/>
    <col min="2" max="2" width="38.6640625" style="61" customWidth="1"/>
    <col min="3" max="3" width="21.5" style="61" customWidth="1"/>
    <col min="4" max="4" width="16" style="61" customWidth="1"/>
    <col min="5" max="5" width="2.33203125" style="61" customWidth="1"/>
    <col min="6" max="6" width="16" style="61" customWidth="1"/>
    <col min="7" max="16384" width="21.5" style="61"/>
  </cols>
  <sheetData>
    <row r="1" spans="1:23" ht="18.75" customHeight="1" x14ac:dyDescent="0.2">
      <c r="A1" s="72" t="s">
        <v>0</v>
      </c>
      <c r="B1" s="73"/>
      <c r="C1" s="73"/>
      <c r="D1" s="73"/>
      <c r="E1" s="73"/>
      <c r="F1" s="73"/>
      <c r="G1" s="60"/>
      <c r="H1" s="60"/>
      <c r="I1" s="60"/>
      <c r="J1" s="60"/>
      <c r="K1" s="60"/>
      <c r="L1" s="60"/>
      <c r="M1" s="60"/>
      <c r="N1" s="60"/>
      <c r="O1" s="60"/>
      <c r="P1" s="60"/>
      <c r="Q1" s="60"/>
      <c r="R1" s="60"/>
      <c r="S1" s="60"/>
      <c r="T1" s="60"/>
      <c r="U1" s="60"/>
      <c r="V1" s="60"/>
      <c r="W1" s="60"/>
    </row>
    <row r="2" spans="1:23" ht="18.75" customHeight="1" x14ac:dyDescent="0.2">
      <c r="A2" s="72" t="s">
        <v>64</v>
      </c>
      <c r="B2" s="75"/>
      <c r="C2" s="75"/>
      <c r="D2" s="75"/>
      <c r="E2" s="75"/>
      <c r="F2" s="75"/>
      <c r="G2" s="60"/>
      <c r="H2" s="60"/>
      <c r="I2" s="60"/>
      <c r="J2" s="60"/>
      <c r="K2" s="60"/>
      <c r="L2" s="60"/>
      <c r="M2" s="60"/>
      <c r="N2" s="60"/>
      <c r="O2" s="60"/>
      <c r="P2" s="60"/>
      <c r="Q2" s="60"/>
      <c r="R2" s="60"/>
      <c r="S2" s="60"/>
      <c r="T2" s="60"/>
      <c r="U2" s="60"/>
      <c r="V2" s="60"/>
      <c r="W2" s="60"/>
    </row>
    <row r="3" spans="1:23" ht="18.75" customHeight="1" x14ac:dyDescent="0.2">
      <c r="A3" s="72" t="s">
        <v>41</v>
      </c>
      <c r="B3" s="75"/>
      <c r="C3" s="75"/>
      <c r="D3" s="75"/>
      <c r="E3" s="75"/>
      <c r="F3" s="75"/>
      <c r="G3" s="60"/>
      <c r="H3" s="60"/>
      <c r="I3" s="60"/>
      <c r="J3" s="60"/>
      <c r="K3" s="60"/>
      <c r="L3" s="60"/>
      <c r="M3" s="60"/>
      <c r="N3" s="60"/>
      <c r="O3" s="60"/>
      <c r="P3" s="60"/>
      <c r="Q3" s="60"/>
      <c r="R3" s="60"/>
      <c r="S3" s="60"/>
      <c r="T3" s="60"/>
      <c r="U3" s="60"/>
      <c r="V3" s="60"/>
      <c r="W3" s="60"/>
    </row>
    <row r="4" spans="1:23" ht="18.75" customHeight="1" x14ac:dyDescent="0.2">
      <c r="A4" s="60"/>
      <c r="B4" s="60"/>
      <c r="C4" s="60"/>
      <c r="D4" s="60"/>
      <c r="E4" s="60"/>
      <c r="F4" s="60"/>
      <c r="G4" s="60"/>
    </row>
    <row r="5" spans="1:23" ht="18.75" customHeight="1" x14ac:dyDescent="0.2">
      <c r="A5" s="60"/>
      <c r="B5" s="62" t="s">
        <v>6</v>
      </c>
      <c r="C5" s="63"/>
      <c r="D5" s="62" t="s">
        <v>5</v>
      </c>
      <c r="E5" s="63"/>
      <c r="F5" s="62" t="s">
        <v>5</v>
      </c>
      <c r="G5" s="60"/>
      <c r="H5" s="62" t="s">
        <v>6</v>
      </c>
    </row>
    <row r="6" spans="1:23" ht="18.75" customHeight="1" x14ac:dyDescent="0.2">
      <c r="A6" s="60"/>
      <c r="B6" s="62" t="s">
        <v>6</v>
      </c>
      <c r="C6" s="63"/>
      <c r="D6" s="64" t="s">
        <v>7</v>
      </c>
      <c r="E6" s="63"/>
      <c r="F6" s="64" t="s">
        <v>65</v>
      </c>
      <c r="G6" s="60"/>
      <c r="H6" s="62" t="s">
        <v>6</v>
      </c>
    </row>
    <row r="7" spans="1:23" ht="18.75" customHeight="1" x14ac:dyDescent="0.2">
      <c r="A7" s="80" t="s">
        <v>66</v>
      </c>
      <c r="B7" s="73"/>
      <c r="C7" s="60"/>
      <c r="D7" s="62" t="s">
        <v>2</v>
      </c>
      <c r="E7" s="60"/>
      <c r="F7" s="60"/>
      <c r="G7" s="60"/>
    </row>
    <row r="8" spans="1:23" ht="18.75" customHeight="1" x14ac:dyDescent="0.2">
      <c r="A8" s="81" t="s">
        <v>67</v>
      </c>
      <c r="B8" s="75"/>
      <c r="C8" s="60"/>
      <c r="D8" s="60"/>
      <c r="E8" s="60"/>
      <c r="F8" s="60"/>
      <c r="G8" s="60"/>
    </row>
    <row r="9" spans="1:23" ht="18.75" customHeight="1" x14ac:dyDescent="0.2">
      <c r="A9" s="60"/>
      <c r="B9" s="59" t="s">
        <v>68</v>
      </c>
      <c r="C9" s="60"/>
      <c r="D9" s="7">
        <v>545</v>
      </c>
      <c r="E9" s="60"/>
      <c r="F9" s="7">
        <v>377</v>
      </c>
      <c r="G9" s="60"/>
    </row>
    <row r="10" spans="1:23" ht="18.75" customHeight="1" x14ac:dyDescent="0.2">
      <c r="A10" s="60"/>
      <c r="B10" s="59" t="s">
        <v>69</v>
      </c>
      <c r="C10" s="60"/>
      <c r="D10" s="1">
        <v>41</v>
      </c>
      <c r="E10" s="60"/>
      <c r="F10" s="1">
        <v>22</v>
      </c>
      <c r="G10" s="60"/>
    </row>
    <row r="11" spans="1:23" ht="18.75" customHeight="1" x14ac:dyDescent="0.2">
      <c r="A11" s="60"/>
      <c r="B11" s="59" t="s">
        <v>70</v>
      </c>
      <c r="C11" s="60"/>
      <c r="D11" s="1">
        <v>268</v>
      </c>
      <c r="E11" s="60"/>
      <c r="F11" s="1">
        <v>235</v>
      </c>
      <c r="G11" s="60"/>
    </row>
    <row r="12" spans="1:23" ht="18.75" customHeight="1" x14ac:dyDescent="0.2">
      <c r="A12" s="60"/>
      <c r="B12" s="59" t="s">
        <v>71</v>
      </c>
      <c r="C12" s="60"/>
      <c r="D12" s="1">
        <v>384</v>
      </c>
      <c r="E12" s="60"/>
      <c r="F12" s="1">
        <v>356</v>
      </c>
      <c r="G12" s="60"/>
    </row>
    <row r="13" spans="1:23" ht="18.75" customHeight="1" x14ac:dyDescent="0.2">
      <c r="A13" s="60"/>
      <c r="B13" s="59" t="s">
        <v>72</v>
      </c>
      <c r="C13" s="60"/>
      <c r="D13" s="1">
        <v>4742</v>
      </c>
      <c r="E13" s="60"/>
      <c r="F13" s="1">
        <v>3988</v>
      </c>
      <c r="G13" s="60"/>
    </row>
    <row r="14" spans="1:23" ht="18.75" customHeight="1" x14ac:dyDescent="0.2">
      <c r="A14" s="60"/>
      <c r="B14" s="59" t="s">
        <v>73</v>
      </c>
      <c r="C14" s="60"/>
      <c r="D14" s="2">
        <v>390</v>
      </c>
      <c r="E14" s="60"/>
      <c r="F14" s="2">
        <v>532</v>
      </c>
      <c r="G14" s="60"/>
    </row>
    <row r="15" spans="1:23" ht="18.75" customHeight="1" x14ac:dyDescent="0.2">
      <c r="A15" s="81" t="s">
        <v>74</v>
      </c>
      <c r="B15" s="75"/>
      <c r="C15" s="60"/>
      <c r="D15" s="1">
        <f>SUM(D9:D14)</f>
        <v>6370</v>
      </c>
      <c r="E15" s="60"/>
      <c r="F15" s="1">
        <f>SUM(F9:F14)</f>
        <v>5510</v>
      </c>
      <c r="G15" s="60"/>
    </row>
    <row r="16" spans="1:23" ht="18.75" customHeight="1" x14ac:dyDescent="0.2">
      <c r="A16" s="81" t="s">
        <v>75</v>
      </c>
      <c r="B16" s="75"/>
      <c r="C16" s="60"/>
      <c r="D16" s="1">
        <v>376</v>
      </c>
      <c r="E16" s="60"/>
      <c r="F16" s="1">
        <v>400</v>
      </c>
      <c r="G16" s="60"/>
    </row>
    <row r="17" spans="1:7" ht="18.75" customHeight="1" x14ac:dyDescent="0.2">
      <c r="A17" s="81" t="s">
        <v>76</v>
      </c>
      <c r="B17" s="75"/>
      <c r="C17" s="60"/>
      <c r="D17" s="1">
        <v>6363</v>
      </c>
      <c r="E17" s="60"/>
      <c r="F17" s="1">
        <v>6586</v>
      </c>
      <c r="G17" s="60"/>
    </row>
    <row r="18" spans="1:7" ht="18.75" customHeight="1" x14ac:dyDescent="0.2">
      <c r="A18" s="81" t="s">
        <v>77</v>
      </c>
      <c r="B18" s="75"/>
      <c r="C18" s="60"/>
      <c r="D18" s="1">
        <v>2300</v>
      </c>
      <c r="E18" s="60"/>
      <c r="F18" s="1">
        <v>2468</v>
      </c>
      <c r="G18" s="60"/>
    </row>
    <row r="19" spans="1:7" ht="18.75" customHeight="1" x14ac:dyDescent="0.2">
      <c r="A19" s="81" t="s">
        <v>78</v>
      </c>
      <c r="B19" s="75"/>
      <c r="C19" s="60"/>
      <c r="D19" s="2">
        <v>291</v>
      </c>
      <c r="E19" s="60"/>
      <c r="F19" s="2">
        <v>390</v>
      </c>
      <c r="G19" s="60"/>
    </row>
    <row r="20" spans="1:7" ht="18.75" customHeight="1" x14ac:dyDescent="0.2">
      <c r="A20" s="81" t="s">
        <v>79</v>
      </c>
      <c r="B20" s="75"/>
      <c r="C20" s="60"/>
      <c r="D20" s="6">
        <f>SUM(D15:D19)</f>
        <v>15700</v>
      </c>
      <c r="E20" s="60"/>
      <c r="F20" s="6">
        <f>SUM(F15:F19)</f>
        <v>15354</v>
      </c>
      <c r="G20" s="60"/>
    </row>
    <row r="21" spans="1:7" ht="18.75" customHeight="1" x14ac:dyDescent="0.2">
      <c r="A21" s="60"/>
      <c r="B21" s="60"/>
      <c r="C21" s="60"/>
      <c r="D21" s="60"/>
      <c r="E21" s="60"/>
      <c r="F21" s="60"/>
      <c r="G21" s="60"/>
    </row>
    <row r="22" spans="1:7" ht="18.75" customHeight="1" x14ac:dyDescent="0.2">
      <c r="A22" s="80" t="s">
        <v>80</v>
      </c>
      <c r="B22" s="75"/>
      <c r="C22" s="60"/>
      <c r="D22" s="60"/>
      <c r="E22" s="60"/>
      <c r="F22" s="60"/>
      <c r="G22" s="60"/>
    </row>
    <row r="23" spans="1:7" ht="18.75" customHeight="1" x14ac:dyDescent="0.2">
      <c r="A23" s="81" t="s">
        <v>81</v>
      </c>
      <c r="B23" s="75"/>
      <c r="C23" s="60"/>
      <c r="D23" s="60"/>
      <c r="E23" s="60"/>
      <c r="F23" s="60"/>
      <c r="G23" s="60"/>
    </row>
    <row r="24" spans="1:7" ht="18.75" customHeight="1" x14ac:dyDescent="0.2">
      <c r="A24" s="60"/>
      <c r="B24" s="59" t="s">
        <v>82</v>
      </c>
      <c r="C24" s="60"/>
      <c r="D24" s="7">
        <v>198</v>
      </c>
      <c r="E24" s="60"/>
      <c r="F24" s="7">
        <v>177</v>
      </c>
      <c r="G24" s="60"/>
    </row>
    <row r="25" spans="1:7" ht="18.75" customHeight="1" x14ac:dyDescent="0.2">
      <c r="A25" s="60"/>
      <c r="B25" s="59" t="s">
        <v>83</v>
      </c>
      <c r="C25" s="60"/>
      <c r="D25" s="1">
        <v>109</v>
      </c>
      <c r="E25" s="60"/>
      <c r="F25" s="1">
        <v>128</v>
      </c>
      <c r="G25" s="60"/>
    </row>
    <row r="26" spans="1:7" ht="18.75" customHeight="1" x14ac:dyDescent="0.2">
      <c r="A26" s="60"/>
      <c r="B26" s="59" t="s">
        <v>84</v>
      </c>
      <c r="C26" s="60"/>
      <c r="D26" s="1">
        <v>199</v>
      </c>
      <c r="E26" s="60"/>
      <c r="F26" s="1">
        <v>170</v>
      </c>
      <c r="G26" s="60"/>
    </row>
    <row r="27" spans="1:7" ht="18.75" customHeight="1" x14ac:dyDescent="0.2">
      <c r="A27" s="60"/>
      <c r="B27" s="59" t="s">
        <v>85</v>
      </c>
      <c r="C27" s="60"/>
      <c r="D27" s="1">
        <v>194</v>
      </c>
      <c r="E27" s="60"/>
      <c r="F27" s="1">
        <v>161</v>
      </c>
      <c r="G27" s="60"/>
    </row>
    <row r="28" spans="1:7" ht="18.75" customHeight="1" x14ac:dyDescent="0.2">
      <c r="A28" s="60"/>
      <c r="B28" s="59" t="s">
        <v>86</v>
      </c>
      <c r="C28" s="60"/>
      <c r="D28" s="48">
        <v>253</v>
      </c>
      <c r="E28" s="60"/>
      <c r="F28" s="1">
        <f>85+45</f>
        <v>130</v>
      </c>
      <c r="G28" s="60"/>
    </row>
    <row r="29" spans="1:7" ht="18.75" customHeight="1" x14ac:dyDescent="0.2">
      <c r="A29" s="60"/>
      <c r="B29" s="59" t="s">
        <v>72</v>
      </c>
      <c r="C29" s="60"/>
      <c r="D29" s="1">
        <v>4742</v>
      </c>
      <c r="E29" s="60"/>
      <c r="F29" s="1">
        <v>3988</v>
      </c>
      <c r="G29" s="60"/>
    </row>
    <row r="30" spans="1:7" ht="18.75" customHeight="1" x14ac:dyDescent="0.2">
      <c r="A30" s="60"/>
      <c r="B30" s="59" t="s">
        <v>87</v>
      </c>
      <c r="C30" s="60"/>
      <c r="D30" s="1">
        <v>875</v>
      </c>
      <c r="E30" s="60"/>
      <c r="F30" s="1">
        <v>480</v>
      </c>
      <c r="G30" s="60"/>
    </row>
    <row r="31" spans="1:7" ht="18.75" customHeight="1" x14ac:dyDescent="0.2">
      <c r="A31" s="81" t="s">
        <v>88</v>
      </c>
      <c r="B31" s="75"/>
      <c r="C31" s="60"/>
      <c r="D31" s="8">
        <f>SUM(D24:D30)</f>
        <v>6570</v>
      </c>
      <c r="E31" s="60"/>
      <c r="F31" s="8">
        <f>SUM(F24:F30)</f>
        <v>5234</v>
      </c>
      <c r="G31" s="60"/>
    </row>
    <row r="32" spans="1:7" ht="18.75" customHeight="1" x14ac:dyDescent="0.2">
      <c r="A32" s="81" t="s">
        <v>89</v>
      </c>
      <c r="B32" s="75"/>
      <c r="C32" s="60"/>
      <c r="D32" s="1">
        <v>2956</v>
      </c>
      <c r="E32" s="60"/>
      <c r="F32" s="1">
        <v>3727</v>
      </c>
      <c r="G32" s="60"/>
    </row>
    <row r="33" spans="1:7" ht="18.75" customHeight="1" x14ac:dyDescent="0.2">
      <c r="A33" s="81" t="s">
        <v>90</v>
      </c>
      <c r="B33" s="75"/>
      <c r="C33" s="60"/>
      <c r="D33" s="1">
        <v>501</v>
      </c>
      <c r="E33" s="60"/>
      <c r="F33" s="1">
        <v>225</v>
      </c>
      <c r="G33" s="60"/>
    </row>
    <row r="34" spans="1:7" ht="18.75" customHeight="1" x14ac:dyDescent="0.2">
      <c r="A34" s="81" t="s">
        <v>91</v>
      </c>
      <c r="B34" s="75"/>
      <c r="C34" s="60"/>
      <c r="D34" s="1">
        <v>87</v>
      </c>
      <c r="E34" s="60"/>
      <c r="F34" s="1">
        <v>126</v>
      </c>
      <c r="G34" s="60"/>
    </row>
    <row r="35" spans="1:7" ht="18.75" customHeight="1" x14ac:dyDescent="0.2">
      <c r="A35" s="81" t="s">
        <v>92</v>
      </c>
      <c r="B35" s="75"/>
      <c r="C35" s="60"/>
      <c r="D35" s="1">
        <v>137</v>
      </c>
      <c r="E35" s="60"/>
      <c r="F35" s="1">
        <v>162</v>
      </c>
      <c r="G35" s="60"/>
    </row>
    <row r="36" spans="1:7" ht="18.75" customHeight="1" x14ac:dyDescent="0.2">
      <c r="A36" s="81" t="s">
        <v>93</v>
      </c>
      <c r="B36" s="75"/>
      <c r="C36" s="60"/>
      <c r="D36" s="16">
        <f>SUM(D31:D35)</f>
        <v>10251</v>
      </c>
      <c r="E36" s="60"/>
      <c r="F36" s="16">
        <f>SUM(F31:F35)</f>
        <v>9474</v>
      </c>
      <c r="G36" s="60"/>
    </row>
    <row r="37" spans="1:7" ht="18.75" customHeight="1" x14ac:dyDescent="0.2">
      <c r="A37" s="75"/>
      <c r="B37" s="75"/>
      <c r="C37" s="60"/>
      <c r="D37" s="60"/>
      <c r="E37" s="60"/>
      <c r="F37" s="60"/>
      <c r="G37" s="60"/>
    </row>
    <row r="38" spans="1:7" ht="18.75" customHeight="1" x14ac:dyDescent="0.2">
      <c r="A38" s="80" t="s">
        <v>94</v>
      </c>
      <c r="B38" s="75"/>
      <c r="C38" s="60"/>
      <c r="D38" s="60"/>
      <c r="E38" s="60"/>
      <c r="F38" s="60"/>
      <c r="G38" s="60"/>
    </row>
    <row r="39" spans="1:7" ht="18.75" customHeight="1" x14ac:dyDescent="0.2">
      <c r="A39" s="80" t="s">
        <v>95</v>
      </c>
      <c r="B39" s="75"/>
      <c r="C39" s="60"/>
      <c r="D39" s="60"/>
      <c r="E39" s="60"/>
      <c r="F39" s="60"/>
      <c r="G39" s="60"/>
    </row>
    <row r="40" spans="1:7" ht="18.75" customHeight="1" x14ac:dyDescent="0.2">
      <c r="A40" s="81" t="s">
        <v>96</v>
      </c>
      <c r="B40" s="75"/>
      <c r="C40" s="60"/>
      <c r="D40" s="60"/>
      <c r="E40" s="60"/>
      <c r="F40" s="60"/>
      <c r="G40" s="60"/>
    </row>
    <row r="41" spans="1:7" ht="18.75" customHeight="1" x14ac:dyDescent="0.2">
      <c r="A41" s="60"/>
      <c r="B41" s="59" t="s">
        <v>97</v>
      </c>
      <c r="C41" s="60"/>
      <c r="D41" s="1">
        <v>2</v>
      </c>
      <c r="E41" s="60"/>
      <c r="F41" s="1">
        <v>2</v>
      </c>
      <c r="G41" s="60"/>
    </row>
    <row r="42" spans="1:7" ht="18.75" customHeight="1" x14ac:dyDescent="0.2">
      <c r="A42" s="60"/>
      <c r="B42" s="59" t="s">
        <v>98</v>
      </c>
      <c r="C42" s="60"/>
      <c r="D42" s="1">
        <v>2716</v>
      </c>
      <c r="E42" s="60"/>
      <c r="F42" s="1">
        <v>3024</v>
      </c>
      <c r="G42" s="60"/>
    </row>
    <row r="43" spans="1:7" ht="18.75" customHeight="1" x14ac:dyDescent="0.2">
      <c r="A43" s="60"/>
      <c r="B43" s="59" t="s">
        <v>99</v>
      </c>
      <c r="C43" s="60"/>
      <c r="D43" s="1">
        <v>-297</v>
      </c>
      <c r="E43" s="60"/>
      <c r="F43" s="1">
        <v>-247</v>
      </c>
      <c r="G43" s="60"/>
    </row>
    <row r="44" spans="1:7" ht="18.75" customHeight="1" x14ac:dyDescent="0.2">
      <c r="A44" s="60"/>
      <c r="B44" s="59" t="s">
        <v>100</v>
      </c>
      <c r="C44" s="60"/>
      <c r="D44" s="1">
        <v>-1530</v>
      </c>
      <c r="E44" s="60"/>
      <c r="F44" s="1">
        <v>-862</v>
      </c>
      <c r="G44" s="60"/>
    </row>
    <row r="45" spans="1:7" ht="18.75" customHeight="1" x14ac:dyDescent="0.2">
      <c r="A45" s="60"/>
      <c r="B45" s="59" t="s">
        <v>101</v>
      </c>
      <c r="C45" s="60"/>
      <c r="D45" s="2">
        <v>4558</v>
      </c>
      <c r="E45" s="60"/>
      <c r="F45" s="2">
        <v>3963</v>
      </c>
      <c r="G45" s="60"/>
    </row>
    <row r="46" spans="1:7" ht="18.75" customHeight="1" x14ac:dyDescent="0.2">
      <c r="A46" s="81" t="s">
        <v>102</v>
      </c>
      <c r="B46" s="75"/>
      <c r="C46" s="60"/>
      <c r="D46" s="1">
        <f>SUM(D41:D45)</f>
        <v>5449</v>
      </c>
      <c r="E46" s="60"/>
      <c r="F46" s="1">
        <f>SUM(F41:F45)</f>
        <v>5880</v>
      </c>
      <c r="G46" s="60"/>
    </row>
    <row r="47" spans="1:7" ht="18.75" customHeight="1" x14ac:dyDescent="0.2">
      <c r="A47" s="81" t="s">
        <v>103</v>
      </c>
      <c r="B47" s="75"/>
      <c r="C47" s="60"/>
      <c r="D47" s="49">
        <f>D46+D36</f>
        <v>15700</v>
      </c>
      <c r="E47" s="60"/>
      <c r="F47" s="49">
        <f>F46+F36</f>
        <v>15354</v>
      </c>
      <c r="G47" s="60"/>
    </row>
    <row r="48" spans="1:7" ht="18.75" customHeight="1" x14ac:dyDescent="0.2"/>
    <row r="49" spans="1:11" ht="18.75" customHeight="1" x14ac:dyDescent="0.2"/>
    <row r="50" spans="1:11" ht="18.75" customHeight="1" x14ac:dyDescent="0.2">
      <c r="A50" s="71" t="s">
        <v>218</v>
      </c>
      <c r="B50" s="71"/>
      <c r="C50" s="71"/>
      <c r="D50" s="71"/>
      <c r="E50" s="71"/>
      <c r="F50" s="71"/>
      <c r="G50" s="65"/>
      <c r="H50" s="65"/>
      <c r="I50" s="65"/>
      <c r="J50" s="65"/>
      <c r="K50" s="65"/>
    </row>
    <row r="51" spans="1:11" ht="10.9" customHeight="1" x14ac:dyDescent="0.2">
      <c r="A51" s="71"/>
      <c r="B51" s="71"/>
      <c r="C51" s="71"/>
      <c r="D51" s="71"/>
      <c r="E51" s="71"/>
      <c r="F51" s="71"/>
      <c r="G51" s="65"/>
      <c r="H51" s="65"/>
      <c r="I51" s="65"/>
      <c r="J51" s="65"/>
      <c r="K51" s="65"/>
    </row>
    <row r="52" spans="1:11" ht="18.75" customHeight="1" x14ac:dyDescent="0.2"/>
    <row r="53" spans="1:11" ht="18.75" customHeight="1" x14ac:dyDescent="0.2"/>
    <row r="54" spans="1:11" ht="18.75" customHeight="1" x14ac:dyDescent="0.2"/>
    <row r="55" spans="1:11" ht="18.75" customHeight="1" x14ac:dyDescent="0.2"/>
    <row r="56" spans="1:11" ht="18.75" customHeight="1" x14ac:dyDescent="0.2"/>
    <row r="57" spans="1:11" ht="18.75" customHeight="1" x14ac:dyDescent="0.2"/>
    <row r="58" spans="1:11" ht="18.75" customHeight="1" x14ac:dyDescent="0.2"/>
    <row r="59" spans="1:11" ht="18.75" customHeight="1" x14ac:dyDescent="0.2"/>
    <row r="60" spans="1:11" ht="18.75" customHeight="1" x14ac:dyDescent="0.2"/>
    <row r="61" spans="1:11" ht="18.75" customHeight="1" x14ac:dyDescent="0.2"/>
    <row r="62" spans="1:11" ht="18.75" customHeight="1" x14ac:dyDescent="0.2"/>
    <row r="63" spans="1:11" ht="18.75" customHeight="1" x14ac:dyDescent="0.2"/>
    <row r="64" spans="1:11"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26">
    <mergeCell ref="A50:F51"/>
    <mergeCell ref="A37:B37"/>
    <mergeCell ref="A38:B38"/>
    <mergeCell ref="A39:B39"/>
    <mergeCell ref="A40:B40"/>
    <mergeCell ref="A46:B46"/>
    <mergeCell ref="A1:F1"/>
    <mergeCell ref="A2:F2"/>
    <mergeCell ref="A3:F3"/>
    <mergeCell ref="A7:B7"/>
    <mergeCell ref="A8:B8"/>
    <mergeCell ref="A15:B15"/>
    <mergeCell ref="A16:B16"/>
    <mergeCell ref="A17:B17"/>
    <mergeCell ref="A18:B18"/>
    <mergeCell ref="A19:B19"/>
    <mergeCell ref="A20:B20"/>
    <mergeCell ref="A22:B22"/>
    <mergeCell ref="A23:B23"/>
    <mergeCell ref="A31:B31"/>
    <mergeCell ref="A32:B32"/>
    <mergeCell ref="A33:B33"/>
    <mergeCell ref="A34:B34"/>
    <mergeCell ref="A35:B35"/>
    <mergeCell ref="A36:B36"/>
    <mergeCell ref="A47:B47"/>
  </mergeCells>
  <pageMargins left="0.7" right="0.7" top="0.75" bottom="0.75" header="0.3" footer="0.3"/>
  <pageSetup scale="74" orientation="portrait" r:id="rId1"/>
  <ignoredErrors>
    <ignoredError sqref="D6: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zoomScale="80" zoomScaleNormal="80" workbookViewId="0">
      <selection activeCell="J10" sqref="D10:J10"/>
    </sheetView>
  </sheetViews>
  <sheetFormatPr defaultColWidth="21.5" defaultRowHeight="12.75" x14ac:dyDescent="0.2"/>
  <cols>
    <col min="1" max="1" width="2.33203125" style="61" customWidth="1"/>
    <col min="2" max="2" width="65.1640625" style="61" customWidth="1"/>
    <col min="3" max="3" width="2.5" style="61" customWidth="1"/>
    <col min="4" max="4" width="16.83203125" style="61" customWidth="1"/>
    <col min="5" max="5" width="2.5" style="61" customWidth="1"/>
    <col min="6" max="6" width="16.83203125" style="61" customWidth="1"/>
    <col min="7" max="7" width="2.5" style="61" customWidth="1"/>
    <col min="8" max="8" width="16.83203125" style="61" customWidth="1"/>
    <col min="9" max="9" width="2.5" style="61" customWidth="1"/>
    <col min="10" max="10" width="16.83203125" style="61" customWidth="1"/>
    <col min="11" max="11" width="2.6640625" style="61" customWidth="1"/>
    <col min="12" max="12" width="16.83203125" style="61" customWidth="1"/>
    <col min="13" max="16384" width="21.5" style="61"/>
  </cols>
  <sheetData>
    <row r="1" spans="1:24" ht="18.75" customHeight="1" x14ac:dyDescent="0.2">
      <c r="A1" s="72" t="s">
        <v>0</v>
      </c>
      <c r="B1" s="73"/>
      <c r="C1" s="73"/>
      <c r="D1" s="73"/>
      <c r="E1" s="73"/>
      <c r="F1" s="73"/>
      <c r="G1" s="73"/>
      <c r="H1" s="73"/>
      <c r="I1" s="73"/>
      <c r="J1" s="73"/>
      <c r="K1" s="74"/>
      <c r="L1" s="73"/>
      <c r="M1" s="60"/>
      <c r="N1" s="60"/>
      <c r="O1" s="60"/>
      <c r="P1" s="60"/>
      <c r="Q1" s="60"/>
      <c r="R1" s="60"/>
      <c r="S1" s="60"/>
      <c r="T1" s="60"/>
      <c r="U1" s="60"/>
      <c r="V1" s="60"/>
      <c r="W1" s="60"/>
      <c r="X1" s="60"/>
    </row>
    <row r="2" spans="1:24" ht="18.75" customHeight="1" x14ac:dyDescent="0.2">
      <c r="A2" s="72" t="s">
        <v>198</v>
      </c>
      <c r="B2" s="74"/>
      <c r="C2" s="75"/>
      <c r="D2" s="75"/>
      <c r="E2" s="75"/>
      <c r="F2" s="75"/>
      <c r="G2" s="75"/>
      <c r="H2" s="75"/>
      <c r="I2" s="75"/>
      <c r="J2" s="75"/>
      <c r="K2" s="74"/>
      <c r="L2" s="75"/>
      <c r="M2" s="60"/>
      <c r="N2" s="60"/>
      <c r="O2" s="60"/>
      <c r="P2" s="60"/>
      <c r="Q2" s="60"/>
      <c r="R2" s="60"/>
      <c r="S2" s="60"/>
      <c r="T2" s="60"/>
      <c r="U2" s="60"/>
      <c r="V2" s="60"/>
      <c r="W2" s="60"/>
      <c r="X2" s="60"/>
    </row>
    <row r="3" spans="1:24" ht="18.75" customHeight="1" x14ac:dyDescent="0.2">
      <c r="A3" s="72" t="s">
        <v>104</v>
      </c>
      <c r="B3" s="74"/>
      <c r="C3" s="75"/>
      <c r="D3" s="75"/>
      <c r="E3" s="75"/>
      <c r="F3" s="75"/>
      <c r="G3" s="75"/>
      <c r="H3" s="75"/>
      <c r="I3" s="75"/>
      <c r="J3" s="75"/>
      <c r="K3" s="74"/>
      <c r="L3" s="75"/>
      <c r="M3" s="60"/>
      <c r="N3" s="60"/>
      <c r="O3" s="60"/>
      <c r="P3" s="60"/>
      <c r="Q3" s="60"/>
      <c r="R3" s="60"/>
      <c r="S3" s="60"/>
      <c r="T3" s="60"/>
      <c r="U3" s="60"/>
      <c r="V3" s="60"/>
      <c r="W3" s="60"/>
      <c r="X3" s="60"/>
    </row>
    <row r="4" spans="1:24" ht="18.75" customHeight="1" x14ac:dyDescent="0.2">
      <c r="A4" s="72" t="s">
        <v>1</v>
      </c>
      <c r="B4" s="74"/>
      <c r="C4" s="75"/>
      <c r="D4" s="75"/>
      <c r="E4" s="75"/>
      <c r="F4" s="75"/>
      <c r="G4" s="75"/>
      <c r="H4" s="75"/>
      <c r="I4" s="75"/>
      <c r="J4" s="75"/>
      <c r="K4" s="74"/>
      <c r="L4" s="75"/>
      <c r="M4" s="60"/>
      <c r="N4" s="60"/>
      <c r="O4" s="60"/>
      <c r="P4" s="60"/>
      <c r="Q4" s="60"/>
      <c r="R4" s="60"/>
      <c r="S4" s="60"/>
      <c r="T4" s="60"/>
      <c r="U4" s="60"/>
      <c r="V4" s="60"/>
      <c r="W4" s="60"/>
      <c r="X4" s="60"/>
    </row>
    <row r="5" spans="1:24" ht="18.75" customHeight="1" x14ac:dyDescent="0.2">
      <c r="A5" s="72" t="s">
        <v>2</v>
      </c>
      <c r="B5" s="74"/>
      <c r="C5" s="75"/>
      <c r="D5" s="75"/>
      <c r="E5" s="75"/>
      <c r="F5" s="75"/>
      <c r="G5" s="75"/>
      <c r="H5" s="75"/>
      <c r="I5" s="75"/>
      <c r="J5" s="75"/>
      <c r="K5" s="74"/>
      <c r="L5" s="75"/>
      <c r="M5" s="60"/>
      <c r="N5" s="60"/>
      <c r="O5" s="60"/>
      <c r="P5" s="60"/>
      <c r="Q5" s="60"/>
      <c r="R5" s="60"/>
      <c r="S5" s="60"/>
      <c r="T5" s="60"/>
      <c r="U5" s="60"/>
      <c r="V5" s="60"/>
      <c r="W5" s="60"/>
      <c r="X5" s="60"/>
    </row>
    <row r="6" spans="1:24" ht="18.75" customHeight="1" x14ac:dyDescent="0.2">
      <c r="A6" s="60"/>
      <c r="B6" s="60"/>
      <c r="C6" s="60"/>
      <c r="D6" s="60"/>
      <c r="E6" s="60"/>
      <c r="F6" s="60"/>
      <c r="G6" s="60"/>
      <c r="H6" s="60"/>
      <c r="I6" s="60"/>
    </row>
    <row r="7" spans="1:24" ht="18.75" customHeight="1" x14ac:dyDescent="0.2">
      <c r="A7" s="60"/>
      <c r="B7" s="60"/>
      <c r="C7" s="60"/>
      <c r="D7" s="60"/>
      <c r="E7" s="60"/>
      <c r="F7" s="60"/>
      <c r="G7" s="60"/>
      <c r="H7" s="60"/>
      <c r="I7" s="60"/>
    </row>
    <row r="8" spans="1:24" ht="18.75" customHeight="1" x14ac:dyDescent="0.2">
      <c r="A8" s="60"/>
      <c r="B8" s="60"/>
      <c r="C8" s="60"/>
      <c r="D8" s="76" t="s">
        <v>105</v>
      </c>
      <c r="E8" s="79"/>
      <c r="F8" s="79"/>
      <c r="G8" s="79"/>
      <c r="H8" s="79"/>
      <c r="I8" s="60"/>
      <c r="J8" s="76" t="s">
        <v>4</v>
      </c>
      <c r="K8" s="78"/>
      <c r="L8" s="77"/>
    </row>
    <row r="9" spans="1:24" ht="18.75" customHeight="1" x14ac:dyDescent="0.2">
      <c r="A9" s="60"/>
      <c r="B9" s="60"/>
      <c r="C9" s="60"/>
      <c r="D9" s="10" t="s">
        <v>5</v>
      </c>
      <c r="E9" s="42"/>
      <c r="F9" s="11">
        <v>43373</v>
      </c>
      <c r="G9" s="42"/>
      <c r="H9" s="11">
        <v>43100</v>
      </c>
      <c r="I9" s="60"/>
      <c r="J9" s="62" t="s">
        <v>5</v>
      </c>
      <c r="K9" s="62" t="s">
        <v>6</v>
      </c>
      <c r="L9" s="40">
        <v>43100</v>
      </c>
    </row>
    <row r="10" spans="1:24" ht="18.75" customHeight="1" x14ac:dyDescent="0.2">
      <c r="A10" s="60"/>
      <c r="B10" s="60"/>
      <c r="C10" s="60"/>
      <c r="D10" s="64" t="s">
        <v>7</v>
      </c>
      <c r="E10" s="63"/>
      <c r="F10" s="14">
        <v>43373</v>
      </c>
      <c r="G10" s="63"/>
      <c r="H10" s="14">
        <v>43100</v>
      </c>
      <c r="I10" s="60"/>
      <c r="J10" s="64" t="s">
        <v>7</v>
      </c>
      <c r="K10" s="62" t="s">
        <v>6</v>
      </c>
      <c r="L10" s="14">
        <v>43100</v>
      </c>
    </row>
    <row r="11" spans="1:24" ht="18.75" customHeight="1" x14ac:dyDescent="0.2">
      <c r="A11" s="60"/>
      <c r="B11" s="60"/>
      <c r="C11" s="60"/>
      <c r="D11" s="60"/>
      <c r="E11" s="60"/>
      <c r="F11" s="60"/>
      <c r="G11" s="60"/>
      <c r="H11" s="60"/>
      <c r="I11" s="60"/>
    </row>
    <row r="12" spans="1:24" ht="18.75" customHeight="1" x14ac:dyDescent="0.2">
      <c r="A12" s="80" t="s">
        <v>183</v>
      </c>
      <c r="B12" s="73"/>
      <c r="C12" s="60"/>
      <c r="D12" s="7">
        <f>'Income Statement'!C42</f>
        <v>-44</v>
      </c>
      <c r="E12" s="60"/>
      <c r="F12" s="7">
        <f>'Income Statement'!E42</f>
        <v>163</v>
      </c>
      <c r="G12" s="60"/>
      <c r="H12" s="7">
        <f>'Income Statement'!G42</f>
        <v>246</v>
      </c>
      <c r="I12" s="60"/>
      <c r="J12" s="7">
        <f>'Income Statement'!I42</f>
        <v>458</v>
      </c>
      <c r="K12" s="3"/>
      <c r="L12" s="7">
        <f>'Income Statement'!K42</f>
        <v>729</v>
      </c>
    </row>
    <row r="13" spans="1:24" ht="18.75" customHeight="1" x14ac:dyDescent="0.2">
      <c r="A13" s="81" t="s">
        <v>106</v>
      </c>
      <c r="B13" s="73"/>
      <c r="C13" s="60"/>
      <c r="D13" s="60"/>
      <c r="E13" s="60"/>
      <c r="F13" s="60"/>
      <c r="G13" s="60"/>
      <c r="H13" s="60"/>
      <c r="I13" s="60"/>
      <c r="J13" s="60"/>
      <c r="K13" s="60"/>
      <c r="L13" s="60"/>
    </row>
    <row r="14" spans="1:24" ht="18.75" customHeight="1" x14ac:dyDescent="0.2">
      <c r="B14" s="59" t="s">
        <v>107</v>
      </c>
      <c r="C14" s="60"/>
      <c r="D14" s="1">
        <v>26</v>
      </c>
      <c r="E14" s="60"/>
      <c r="F14" s="1">
        <v>27</v>
      </c>
      <c r="G14" s="60"/>
      <c r="H14" s="1">
        <v>25</v>
      </c>
      <c r="I14" s="60"/>
      <c r="J14" s="1">
        <v>109</v>
      </c>
      <c r="K14" s="3"/>
      <c r="L14" s="1">
        <v>92</v>
      </c>
    </row>
    <row r="15" spans="1:24" ht="18.75" customHeight="1" x14ac:dyDescent="0.2">
      <c r="B15" s="59" t="s">
        <v>108</v>
      </c>
      <c r="C15" s="60"/>
      <c r="D15" s="1">
        <v>14</v>
      </c>
      <c r="E15" s="60"/>
      <c r="F15" s="1">
        <v>6</v>
      </c>
      <c r="G15" s="60"/>
      <c r="H15" s="1">
        <v>24</v>
      </c>
      <c r="I15" s="60"/>
      <c r="J15" s="1">
        <v>21</v>
      </c>
      <c r="K15" s="3"/>
      <c r="L15" s="1">
        <v>44</v>
      </c>
    </row>
    <row r="16" spans="1:24" ht="18.75" customHeight="1" x14ac:dyDescent="0.2">
      <c r="B16" s="59" t="s">
        <v>178</v>
      </c>
      <c r="C16" s="60"/>
      <c r="D16" s="1">
        <v>-118</v>
      </c>
      <c r="E16" s="60"/>
      <c r="F16" s="1">
        <v>0</v>
      </c>
      <c r="G16" s="60"/>
      <c r="H16" s="1">
        <v>0</v>
      </c>
      <c r="I16" s="60"/>
      <c r="J16" s="1">
        <v>-118</v>
      </c>
      <c r="K16" s="3"/>
      <c r="L16" s="1">
        <v>0</v>
      </c>
    </row>
    <row r="17" spans="1:13" ht="18.75" customHeight="1" x14ac:dyDescent="0.2">
      <c r="B17" s="59" t="s">
        <v>187</v>
      </c>
      <c r="C17" s="60"/>
      <c r="D17" s="1">
        <v>23</v>
      </c>
      <c r="E17" s="60"/>
      <c r="F17" s="1">
        <v>8</v>
      </c>
      <c r="G17" s="60"/>
      <c r="H17" s="1">
        <v>0</v>
      </c>
      <c r="I17" s="60"/>
      <c r="J17" s="1">
        <v>31</v>
      </c>
      <c r="K17" s="3"/>
      <c r="L17" s="1">
        <v>0</v>
      </c>
    </row>
    <row r="18" spans="1:13" ht="18.75" customHeight="1" x14ac:dyDescent="0.2">
      <c r="B18" s="59" t="s">
        <v>179</v>
      </c>
      <c r="C18" s="60"/>
      <c r="D18" s="1">
        <v>0</v>
      </c>
      <c r="E18" s="60"/>
      <c r="F18" s="1">
        <v>8</v>
      </c>
      <c r="G18" s="60"/>
      <c r="H18" s="1">
        <v>0</v>
      </c>
      <c r="I18" s="60"/>
      <c r="J18" s="1">
        <v>-33</v>
      </c>
      <c r="K18" s="3"/>
      <c r="L18" s="1">
        <v>0</v>
      </c>
    </row>
    <row r="19" spans="1:13" ht="18.75" customHeight="1" x14ac:dyDescent="0.2">
      <c r="B19" s="59" t="s">
        <v>180</v>
      </c>
      <c r="C19" s="60"/>
      <c r="D19" s="1">
        <v>0</v>
      </c>
      <c r="E19" s="60"/>
      <c r="F19" s="1">
        <v>0</v>
      </c>
      <c r="G19" s="60"/>
      <c r="H19" s="1">
        <v>0</v>
      </c>
      <c r="I19" s="60"/>
      <c r="J19" s="1">
        <v>0</v>
      </c>
      <c r="K19" s="3"/>
      <c r="L19" s="1">
        <v>10</v>
      </c>
    </row>
    <row r="20" spans="1:13" ht="18.75" customHeight="1" x14ac:dyDescent="0.2">
      <c r="B20" s="59" t="s">
        <v>109</v>
      </c>
      <c r="C20" s="60"/>
      <c r="D20" s="1">
        <f>2+8+1</f>
        <v>11</v>
      </c>
      <c r="E20" s="60"/>
      <c r="F20" s="1">
        <v>2</v>
      </c>
      <c r="G20" s="60"/>
      <c r="H20" s="1">
        <v>2</v>
      </c>
      <c r="I20" s="60"/>
      <c r="J20" s="1">
        <v>17</v>
      </c>
      <c r="K20" s="3"/>
      <c r="L20" s="1">
        <v>5</v>
      </c>
      <c r="M20" s="55"/>
    </row>
    <row r="21" spans="1:13" ht="18.75" customHeight="1" x14ac:dyDescent="0.2">
      <c r="B21" s="59" t="s">
        <v>110</v>
      </c>
      <c r="C21" s="60"/>
      <c r="D21" s="8">
        <f>SUM(D14:D20)</f>
        <v>-44</v>
      </c>
      <c r="E21" s="60"/>
      <c r="F21" s="8">
        <f>SUM(F14:F20)</f>
        <v>51</v>
      </c>
      <c r="G21" s="60"/>
      <c r="H21" s="8">
        <f>SUM(H14:H20)</f>
        <v>51</v>
      </c>
      <c r="I21" s="60"/>
      <c r="J21" s="8">
        <f>SUM(J14:J20)</f>
        <v>27</v>
      </c>
      <c r="K21" s="3"/>
      <c r="L21" s="8">
        <f>SUM(L14:L20)</f>
        <v>151</v>
      </c>
    </row>
    <row r="22" spans="1:13" ht="18.75" customHeight="1" x14ac:dyDescent="0.2">
      <c r="B22" s="69" t="s">
        <v>202</v>
      </c>
      <c r="C22" s="60"/>
      <c r="D22" s="1">
        <v>14</v>
      </c>
      <c r="E22" s="70"/>
      <c r="F22" s="1">
        <v>-17</v>
      </c>
      <c r="G22" s="70"/>
      <c r="H22" s="1">
        <v>-21</v>
      </c>
      <c r="I22" s="70"/>
      <c r="J22" s="1">
        <v>4</v>
      </c>
      <c r="K22" s="3"/>
      <c r="L22" s="1">
        <v>-70</v>
      </c>
    </row>
    <row r="23" spans="1:13" ht="18.75" customHeight="1" x14ac:dyDescent="0.2">
      <c r="B23" s="59" t="s">
        <v>210</v>
      </c>
      <c r="C23" s="60"/>
      <c r="D23" s="1">
        <v>289</v>
      </c>
      <c r="E23" s="3"/>
      <c r="F23" s="1">
        <v>-4</v>
      </c>
      <c r="G23" s="70"/>
      <c r="H23" s="1">
        <v>-89</v>
      </c>
      <c r="I23" s="70"/>
      <c r="J23" s="1">
        <v>290</v>
      </c>
      <c r="K23" s="3"/>
      <c r="L23" s="1">
        <v>-89</v>
      </c>
    </row>
    <row r="24" spans="1:13" ht="18.75" customHeight="1" x14ac:dyDescent="0.2">
      <c r="B24" s="59" t="s">
        <v>195</v>
      </c>
      <c r="C24" s="60"/>
      <c r="D24" s="1">
        <v>0</v>
      </c>
      <c r="E24" s="3"/>
      <c r="F24" s="1">
        <v>0</v>
      </c>
      <c r="G24" s="60"/>
      <c r="H24" s="1">
        <v>0</v>
      </c>
      <c r="I24" s="60"/>
      <c r="J24" s="1">
        <v>41</v>
      </c>
      <c r="K24" s="3"/>
      <c r="L24" s="1">
        <v>0</v>
      </c>
    </row>
    <row r="25" spans="1:13" ht="18.75" customHeight="1" x14ac:dyDescent="0.2">
      <c r="B25" s="59" t="s">
        <v>196</v>
      </c>
      <c r="C25" s="60"/>
      <c r="D25" s="2">
        <v>-4</v>
      </c>
      <c r="E25" s="3"/>
      <c r="F25" s="2">
        <v>0</v>
      </c>
      <c r="G25" s="60"/>
      <c r="H25" s="2">
        <v>-10</v>
      </c>
      <c r="I25" s="60"/>
      <c r="J25" s="2">
        <v>-9</v>
      </c>
      <c r="K25" s="3"/>
      <c r="L25" s="2">
        <v>-40</v>
      </c>
    </row>
    <row r="26" spans="1:13" ht="18.75" customHeight="1" x14ac:dyDescent="0.2">
      <c r="B26" s="59" t="s">
        <v>111</v>
      </c>
      <c r="C26" s="60"/>
      <c r="D26" s="1">
        <f>SUM(D21:D25)</f>
        <v>255</v>
      </c>
      <c r="E26" s="60"/>
      <c r="F26" s="1">
        <f>SUM(F21:F25)</f>
        <v>30</v>
      </c>
      <c r="G26" s="60"/>
      <c r="H26" s="1">
        <f>SUM(H21:H25)</f>
        <v>-69</v>
      </c>
      <c r="I26" s="60"/>
      <c r="J26" s="1">
        <f>SUM(J21:J25)</f>
        <v>353</v>
      </c>
      <c r="K26" s="3"/>
      <c r="L26" s="1">
        <f>SUM(L21:L25)</f>
        <v>-48</v>
      </c>
    </row>
    <row r="27" spans="1:13" ht="18.75" customHeight="1" thickBot="1" x14ac:dyDescent="0.25">
      <c r="A27" s="80" t="s">
        <v>112</v>
      </c>
      <c r="B27" s="73"/>
      <c r="C27" s="60"/>
      <c r="D27" s="6">
        <f>D26+D12</f>
        <v>211</v>
      </c>
      <c r="E27" s="60"/>
      <c r="F27" s="6">
        <f>F26+F12</f>
        <v>193</v>
      </c>
      <c r="G27" s="60"/>
      <c r="H27" s="6">
        <f>H26+H12</f>
        <v>177</v>
      </c>
      <c r="I27" s="60"/>
      <c r="J27" s="6">
        <f>J26+J12</f>
        <v>811</v>
      </c>
      <c r="K27" s="4"/>
      <c r="L27" s="6">
        <f>L26+L12</f>
        <v>681</v>
      </c>
    </row>
    <row r="28" spans="1:13" ht="18.75" customHeight="1" thickTop="1" x14ac:dyDescent="0.2">
      <c r="A28" s="80" t="s">
        <v>182</v>
      </c>
      <c r="B28" s="73"/>
      <c r="C28" s="60"/>
      <c r="D28" s="44">
        <f>'Income Statement'!C46</f>
        <v>-0.26747720364741639</v>
      </c>
      <c r="E28" s="60"/>
      <c r="F28" s="44">
        <f>'Income Statement'!E46</f>
        <v>0.97429766885833824</v>
      </c>
      <c r="G28" s="60"/>
      <c r="H28" s="44">
        <f>'Income Statement'!G46</f>
        <v>1.4496169711255158</v>
      </c>
      <c r="I28" s="60"/>
      <c r="J28" s="44">
        <f>'Income Statement'!I46</f>
        <v>2.7310673822301732</v>
      </c>
      <c r="K28" s="45"/>
      <c r="L28" s="44">
        <f>'Income Statement'!K46</f>
        <v>4.2983490566037741</v>
      </c>
    </row>
    <row r="29" spans="1:13" ht="31.15" hidden="1" customHeight="1" x14ac:dyDescent="0.2">
      <c r="A29" s="59" t="s">
        <v>113</v>
      </c>
      <c r="B29" s="60"/>
      <c r="C29" s="60"/>
      <c r="D29" s="1">
        <v>0</v>
      </c>
      <c r="E29" s="60"/>
      <c r="F29" s="1">
        <v>0</v>
      </c>
      <c r="G29" s="60"/>
      <c r="H29" s="1">
        <v>0</v>
      </c>
      <c r="I29" s="60"/>
      <c r="J29" s="1">
        <v>0</v>
      </c>
      <c r="K29" s="3"/>
      <c r="L29" s="1">
        <v>0</v>
      </c>
    </row>
    <row r="30" spans="1:13" ht="18.75" customHeight="1" x14ac:dyDescent="0.2">
      <c r="B30" s="59" t="s">
        <v>114</v>
      </c>
      <c r="C30" s="60"/>
      <c r="D30" s="9">
        <f>D26/D33</f>
        <v>1.5260323159784561</v>
      </c>
      <c r="E30" s="60"/>
      <c r="F30" s="9">
        <f>F26/F33</f>
        <v>0.17931858936043035</v>
      </c>
      <c r="G30" s="60"/>
      <c r="H30" s="9">
        <f>H26/H33</f>
        <v>-0.40659988214496173</v>
      </c>
      <c r="I30" s="60"/>
      <c r="J30" s="9">
        <f>J26/J33+0.0045</f>
        <v>2.10944931425164</v>
      </c>
      <c r="K30" s="23"/>
      <c r="L30" s="9">
        <f>L26/L33</f>
        <v>-0.28301886792452829</v>
      </c>
    </row>
    <row r="31" spans="1:13" ht="18.75" customHeight="1" thickBot="1" x14ac:dyDescent="0.25">
      <c r="A31" s="80" t="s">
        <v>115</v>
      </c>
      <c r="B31" s="73"/>
      <c r="C31" s="60"/>
      <c r="D31" s="46">
        <f>SUM(D28:D30)</f>
        <v>1.2585551123310397</v>
      </c>
      <c r="E31" s="60"/>
      <c r="F31" s="46">
        <f>SUM(F28:F30)</f>
        <v>1.1536162582187686</v>
      </c>
      <c r="G31" s="60"/>
      <c r="H31" s="46">
        <f>SUM(H28:H30)</f>
        <v>1.0430170889805541</v>
      </c>
      <c r="I31" s="60"/>
      <c r="J31" s="46">
        <f>SUM(J28:J30)</f>
        <v>4.8405166964818136</v>
      </c>
      <c r="K31" s="45"/>
      <c r="L31" s="46">
        <f>SUM(L28:L30)</f>
        <v>4.0153301886792461</v>
      </c>
    </row>
    <row r="32" spans="1:13" ht="18.75" customHeight="1" x14ac:dyDescent="0.2">
      <c r="A32" s="60"/>
      <c r="B32" s="60"/>
      <c r="C32" s="60"/>
      <c r="D32" s="60"/>
      <c r="E32" s="60"/>
      <c r="F32" s="60"/>
      <c r="G32" s="60"/>
      <c r="H32" s="60"/>
      <c r="I32" s="60"/>
    </row>
    <row r="33" spans="1:24" ht="28.9" customHeight="1" x14ac:dyDescent="0.2">
      <c r="A33" s="88" t="s">
        <v>200</v>
      </c>
      <c r="B33" s="88"/>
      <c r="C33" s="60"/>
      <c r="D33" s="25">
        <v>167.1</v>
      </c>
      <c r="E33" s="60"/>
      <c r="F33" s="25">
        <v>167.3</v>
      </c>
      <c r="G33" s="60"/>
      <c r="H33" s="25">
        <v>169.7</v>
      </c>
      <c r="I33" s="60"/>
      <c r="J33" s="28">
        <v>167.7</v>
      </c>
      <c r="K33" s="3"/>
      <c r="L33" s="28">
        <v>169.6</v>
      </c>
      <c r="M33" s="47"/>
      <c r="N33" s="47"/>
      <c r="O33" s="47"/>
      <c r="P33" s="47"/>
      <c r="Q33" s="47"/>
      <c r="R33" s="47"/>
      <c r="S33" s="47"/>
      <c r="T33" s="47"/>
      <c r="U33" s="47"/>
      <c r="V33" s="47"/>
      <c r="W33" s="47"/>
      <c r="X33" s="47"/>
    </row>
    <row r="34" spans="1:24" ht="18.75" customHeight="1" x14ac:dyDescent="0.2">
      <c r="A34" s="60"/>
      <c r="B34" s="60"/>
      <c r="C34" s="60"/>
      <c r="D34" s="60"/>
      <c r="E34" s="60"/>
      <c r="F34" s="60"/>
      <c r="G34" s="60"/>
      <c r="H34" s="60"/>
      <c r="I34" s="60"/>
    </row>
    <row r="35" spans="1:24" ht="31.15" customHeight="1" x14ac:dyDescent="0.2">
      <c r="A35" s="85" t="s">
        <v>205</v>
      </c>
      <c r="B35" s="86"/>
      <c r="C35" s="86"/>
      <c r="D35" s="86"/>
      <c r="E35" s="86"/>
      <c r="F35" s="86"/>
      <c r="G35" s="86"/>
      <c r="H35" s="86"/>
      <c r="I35" s="86"/>
      <c r="J35" s="86"/>
      <c r="K35" s="87"/>
      <c r="L35" s="86"/>
      <c r="M35" s="60"/>
      <c r="N35" s="60"/>
      <c r="O35" s="60"/>
      <c r="P35" s="60"/>
      <c r="Q35" s="60"/>
      <c r="R35" s="60"/>
      <c r="S35" s="60"/>
      <c r="T35" s="60"/>
      <c r="U35" s="60"/>
      <c r="V35" s="60"/>
      <c r="W35" s="60"/>
      <c r="X35" s="60"/>
    </row>
    <row r="36" spans="1:24" ht="18.75" customHeight="1" x14ac:dyDescent="0.2">
      <c r="A36" s="66"/>
      <c r="B36" s="66"/>
      <c r="C36" s="66"/>
      <c r="D36" s="66"/>
      <c r="E36" s="66"/>
      <c r="F36" s="66"/>
      <c r="G36" s="66"/>
      <c r="H36" s="66"/>
      <c r="I36" s="66"/>
      <c r="J36" s="66"/>
      <c r="K36" s="66"/>
      <c r="L36" s="66"/>
    </row>
    <row r="37" spans="1:24" x14ac:dyDescent="0.2">
      <c r="A37" s="71" t="s">
        <v>206</v>
      </c>
      <c r="B37" s="71"/>
      <c r="C37" s="71"/>
      <c r="D37" s="71"/>
      <c r="E37" s="71"/>
      <c r="F37" s="71"/>
      <c r="G37" s="71"/>
      <c r="H37" s="71"/>
      <c r="I37" s="71"/>
      <c r="J37" s="71"/>
      <c r="K37" s="71"/>
      <c r="L37" s="71"/>
    </row>
    <row r="38" spans="1:24" x14ac:dyDescent="0.2">
      <c r="A38" s="71"/>
      <c r="B38" s="71"/>
      <c r="C38" s="71"/>
      <c r="D38" s="71"/>
      <c r="E38" s="71"/>
      <c r="F38" s="71"/>
      <c r="G38" s="71"/>
      <c r="H38" s="71"/>
      <c r="I38" s="71"/>
      <c r="J38" s="71"/>
      <c r="K38" s="71"/>
      <c r="L38" s="71"/>
    </row>
    <row r="39" spans="1:24" x14ac:dyDescent="0.2">
      <c r="A39" s="71"/>
      <c r="B39" s="71"/>
      <c r="C39" s="71"/>
      <c r="D39" s="71"/>
      <c r="E39" s="71"/>
      <c r="F39" s="71"/>
      <c r="G39" s="71"/>
      <c r="H39" s="71"/>
      <c r="I39" s="71"/>
      <c r="J39" s="71"/>
      <c r="K39" s="71"/>
      <c r="L39" s="71"/>
    </row>
    <row r="40" spans="1:24" x14ac:dyDescent="0.2">
      <c r="A40" s="66"/>
      <c r="B40" s="66"/>
      <c r="C40" s="66"/>
      <c r="D40" s="66"/>
      <c r="E40" s="66"/>
      <c r="F40" s="66"/>
      <c r="G40" s="66"/>
      <c r="H40" s="66"/>
      <c r="I40" s="66"/>
      <c r="J40" s="66"/>
      <c r="K40" s="66"/>
      <c r="L40" s="66"/>
    </row>
    <row r="41" spans="1:24" ht="13.15" customHeight="1" x14ac:dyDescent="0.2">
      <c r="A41" s="71" t="s">
        <v>209</v>
      </c>
      <c r="B41" s="71"/>
      <c r="C41" s="71"/>
      <c r="D41" s="71"/>
      <c r="E41" s="71"/>
      <c r="F41" s="71"/>
      <c r="G41" s="71"/>
      <c r="H41" s="71"/>
      <c r="I41" s="71"/>
      <c r="J41" s="71"/>
      <c r="K41" s="71"/>
      <c r="L41" s="71"/>
    </row>
    <row r="42" spans="1:24" x14ac:dyDescent="0.2">
      <c r="A42" s="71"/>
      <c r="B42" s="71"/>
      <c r="C42" s="71"/>
      <c r="D42" s="71"/>
      <c r="E42" s="71"/>
      <c r="F42" s="71"/>
      <c r="G42" s="71"/>
      <c r="H42" s="71"/>
      <c r="I42" s="71"/>
      <c r="J42" s="71"/>
      <c r="K42" s="71"/>
      <c r="L42" s="71"/>
    </row>
    <row r="43" spans="1:24" ht="18.75" customHeight="1" x14ac:dyDescent="0.2">
      <c r="A43" s="66"/>
      <c r="B43" s="66"/>
      <c r="C43" s="66"/>
      <c r="D43" s="66"/>
      <c r="E43" s="66"/>
      <c r="F43" s="66"/>
      <c r="G43" s="66"/>
      <c r="H43" s="66"/>
      <c r="I43" s="66"/>
      <c r="J43" s="66"/>
      <c r="K43" s="66"/>
      <c r="L43" s="66"/>
    </row>
    <row r="44" spans="1:24" x14ac:dyDescent="0.2">
      <c r="A44" s="71" t="s">
        <v>222</v>
      </c>
      <c r="B44" s="71"/>
      <c r="C44" s="71"/>
      <c r="D44" s="71"/>
      <c r="E44" s="71"/>
      <c r="F44" s="71"/>
      <c r="G44" s="71"/>
      <c r="H44" s="71"/>
      <c r="I44" s="71"/>
      <c r="J44" s="71"/>
      <c r="K44" s="71"/>
      <c r="L44" s="71"/>
    </row>
    <row r="45" spans="1:24" x14ac:dyDescent="0.2">
      <c r="A45" s="71"/>
      <c r="B45" s="71"/>
      <c r="C45" s="71"/>
      <c r="D45" s="71"/>
      <c r="E45" s="71"/>
      <c r="F45" s="71"/>
      <c r="G45" s="71"/>
      <c r="H45" s="71"/>
      <c r="I45" s="71"/>
      <c r="J45" s="71"/>
      <c r="K45" s="71"/>
      <c r="L45" s="71"/>
    </row>
    <row r="46" spans="1:24" x14ac:dyDescent="0.2">
      <c r="A46" s="71"/>
      <c r="B46" s="71"/>
      <c r="C46" s="71"/>
      <c r="D46" s="71"/>
      <c r="E46" s="71"/>
      <c r="F46" s="71"/>
      <c r="G46" s="71"/>
      <c r="H46" s="71"/>
      <c r="I46" s="71"/>
      <c r="J46" s="71"/>
      <c r="K46" s="71"/>
      <c r="L46" s="71"/>
    </row>
    <row r="47" spans="1:24" x14ac:dyDescent="0.2">
      <c r="A47" s="71"/>
      <c r="B47" s="71"/>
      <c r="C47" s="71"/>
      <c r="D47" s="71"/>
      <c r="E47" s="71"/>
      <c r="F47" s="71"/>
      <c r="G47" s="71"/>
      <c r="H47" s="71"/>
      <c r="I47" s="71"/>
      <c r="J47" s="71"/>
      <c r="K47" s="71"/>
      <c r="L47" s="71"/>
    </row>
    <row r="48" spans="1:24" x14ac:dyDescent="0.2">
      <c r="A48" s="66"/>
      <c r="B48" s="66"/>
      <c r="C48" s="66"/>
      <c r="D48" s="66"/>
      <c r="E48" s="66"/>
      <c r="F48" s="66"/>
      <c r="G48" s="66"/>
      <c r="H48" s="66"/>
      <c r="I48" s="66"/>
      <c r="J48" s="66"/>
      <c r="K48" s="66"/>
      <c r="L48" s="66"/>
    </row>
    <row r="49" spans="1:12" x14ac:dyDescent="0.2">
      <c r="A49" s="71" t="s">
        <v>223</v>
      </c>
      <c r="B49" s="71"/>
      <c r="C49" s="71"/>
      <c r="D49" s="71"/>
      <c r="E49" s="71"/>
      <c r="F49" s="71"/>
      <c r="G49" s="71"/>
      <c r="H49" s="71"/>
      <c r="I49" s="71"/>
      <c r="J49" s="71"/>
      <c r="K49" s="71"/>
      <c r="L49" s="71"/>
    </row>
    <row r="50" spans="1:12" x14ac:dyDescent="0.2">
      <c r="A50" s="71"/>
      <c r="B50" s="71"/>
      <c r="C50" s="71"/>
      <c r="D50" s="71"/>
      <c r="E50" s="71"/>
      <c r="F50" s="71"/>
      <c r="G50" s="71"/>
      <c r="H50" s="71"/>
      <c r="I50" s="71"/>
      <c r="J50" s="71"/>
      <c r="K50" s="71"/>
      <c r="L50" s="71"/>
    </row>
    <row r="51" spans="1:12" x14ac:dyDescent="0.2">
      <c r="A51" s="71"/>
      <c r="B51" s="71"/>
      <c r="C51" s="71"/>
      <c r="D51" s="71"/>
      <c r="E51" s="71"/>
      <c r="F51" s="71"/>
      <c r="G51" s="71"/>
      <c r="H51" s="71"/>
      <c r="I51" s="71"/>
      <c r="J51" s="71"/>
      <c r="K51" s="71"/>
      <c r="L51" s="71"/>
    </row>
    <row r="52" spans="1:12" x14ac:dyDescent="0.2">
      <c r="A52" s="66"/>
      <c r="B52" s="66"/>
      <c r="C52" s="66"/>
      <c r="D52" s="66"/>
      <c r="E52" s="66"/>
      <c r="F52" s="66"/>
      <c r="G52" s="66"/>
      <c r="H52" s="66"/>
      <c r="I52" s="66"/>
      <c r="J52" s="66"/>
      <c r="K52" s="66"/>
      <c r="L52" s="66"/>
    </row>
    <row r="53" spans="1:12" x14ac:dyDescent="0.2">
      <c r="A53" s="71" t="s">
        <v>224</v>
      </c>
      <c r="B53" s="71"/>
      <c r="C53" s="71"/>
      <c r="D53" s="71"/>
      <c r="E53" s="71"/>
      <c r="F53" s="71"/>
      <c r="G53" s="71"/>
      <c r="H53" s="71"/>
      <c r="I53" s="71"/>
      <c r="J53" s="71"/>
      <c r="K53" s="71"/>
      <c r="L53" s="71"/>
    </row>
    <row r="54" spans="1:12" ht="27" customHeight="1" x14ac:dyDescent="0.2">
      <c r="A54" s="71"/>
      <c r="B54" s="71"/>
      <c r="C54" s="71"/>
      <c r="D54" s="71"/>
      <c r="E54" s="71"/>
      <c r="F54" s="71"/>
      <c r="G54" s="71"/>
      <c r="H54" s="71"/>
      <c r="I54" s="71"/>
      <c r="J54" s="71"/>
      <c r="K54" s="71"/>
      <c r="L54" s="71"/>
    </row>
    <row r="55" spans="1:12" x14ac:dyDescent="0.2">
      <c r="A55" s="66"/>
      <c r="B55" s="66"/>
      <c r="C55" s="66"/>
      <c r="D55" s="66"/>
      <c r="E55" s="66"/>
      <c r="F55" s="66"/>
      <c r="G55" s="66"/>
      <c r="H55" s="66"/>
      <c r="I55" s="66"/>
      <c r="J55" s="66"/>
      <c r="K55" s="66"/>
      <c r="L55" s="66"/>
    </row>
    <row r="56" spans="1:12" ht="13.15" customHeight="1" x14ac:dyDescent="0.2">
      <c r="A56" s="84" t="s">
        <v>214</v>
      </c>
      <c r="B56" s="84"/>
      <c r="C56" s="84"/>
      <c r="D56" s="84"/>
      <c r="E56" s="84"/>
      <c r="F56" s="84"/>
      <c r="G56" s="84"/>
      <c r="H56" s="84"/>
      <c r="I56" s="84"/>
      <c r="J56" s="84"/>
      <c r="K56" s="84"/>
      <c r="L56" s="84"/>
    </row>
    <row r="57" spans="1:12" ht="13.15" customHeight="1" x14ac:dyDescent="0.2">
      <c r="A57" s="84"/>
      <c r="B57" s="84"/>
      <c r="C57" s="84"/>
      <c r="D57" s="84"/>
      <c r="E57" s="84"/>
      <c r="F57" s="84"/>
      <c r="G57" s="84"/>
      <c r="H57" s="84"/>
      <c r="I57" s="84"/>
      <c r="J57" s="84"/>
      <c r="K57" s="84"/>
      <c r="L57" s="84"/>
    </row>
    <row r="58" spans="1:12" ht="13.15" customHeight="1" x14ac:dyDescent="0.2">
      <c r="A58" s="84"/>
      <c r="B58" s="84"/>
      <c r="C58" s="84"/>
      <c r="D58" s="84"/>
      <c r="E58" s="84"/>
      <c r="F58" s="84"/>
      <c r="G58" s="84"/>
      <c r="H58" s="84"/>
      <c r="I58" s="84"/>
      <c r="J58" s="84"/>
      <c r="K58" s="84"/>
      <c r="L58" s="84"/>
    </row>
    <row r="59" spans="1:12" ht="13.15" customHeight="1" x14ac:dyDescent="0.2">
      <c r="A59" s="84"/>
      <c r="B59" s="84"/>
      <c r="C59" s="84"/>
      <c r="D59" s="84"/>
      <c r="E59" s="84"/>
      <c r="F59" s="84"/>
      <c r="G59" s="84"/>
      <c r="H59" s="84"/>
      <c r="I59" s="84"/>
      <c r="J59" s="84"/>
      <c r="K59" s="84"/>
      <c r="L59" s="84"/>
    </row>
    <row r="60" spans="1:12" ht="13.15" customHeight="1" x14ac:dyDescent="0.2">
      <c r="A60" s="84"/>
      <c r="B60" s="84"/>
      <c r="C60" s="84"/>
      <c r="D60" s="84"/>
      <c r="E60" s="84"/>
      <c r="F60" s="84"/>
      <c r="G60" s="84"/>
      <c r="H60" s="84"/>
      <c r="I60" s="84"/>
      <c r="J60" s="84"/>
      <c r="K60" s="84"/>
      <c r="L60" s="84"/>
    </row>
    <row r="61" spans="1:12" x14ac:dyDescent="0.2">
      <c r="A61" s="84"/>
      <c r="B61" s="84"/>
      <c r="C61" s="84"/>
      <c r="D61" s="84"/>
      <c r="E61" s="84"/>
      <c r="F61" s="84"/>
      <c r="G61" s="84"/>
      <c r="H61" s="84"/>
      <c r="I61" s="84"/>
      <c r="J61" s="84"/>
      <c r="K61" s="84"/>
      <c r="L61" s="84"/>
    </row>
    <row r="62" spans="1:12" x14ac:dyDescent="0.2">
      <c r="A62" s="65"/>
      <c r="B62" s="65"/>
      <c r="C62" s="65"/>
      <c r="D62" s="65"/>
      <c r="E62" s="65"/>
      <c r="F62" s="65"/>
      <c r="G62" s="65"/>
      <c r="H62" s="65"/>
      <c r="I62" s="65"/>
      <c r="J62" s="65"/>
      <c r="K62" s="65"/>
      <c r="L62" s="65"/>
    </row>
    <row r="63" spans="1:12" x14ac:dyDescent="0.2">
      <c r="A63" s="71" t="s">
        <v>225</v>
      </c>
      <c r="B63" s="71"/>
      <c r="C63" s="71"/>
      <c r="D63" s="71"/>
      <c r="E63" s="71"/>
      <c r="F63" s="71"/>
      <c r="G63" s="71"/>
      <c r="H63" s="71"/>
      <c r="I63" s="71"/>
      <c r="J63" s="71"/>
      <c r="K63" s="71"/>
      <c r="L63" s="71"/>
    </row>
    <row r="64" spans="1:12" x14ac:dyDescent="0.2">
      <c r="A64" s="71"/>
      <c r="B64" s="71"/>
      <c r="C64" s="71"/>
      <c r="D64" s="71"/>
      <c r="E64" s="71"/>
      <c r="F64" s="71"/>
      <c r="G64" s="71"/>
      <c r="H64" s="71"/>
      <c r="I64" s="71"/>
      <c r="J64" s="71"/>
      <c r="K64" s="71"/>
      <c r="L64" s="71"/>
    </row>
    <row r="65" spans="1:12" ht="6.6" customHeight="1" x14ac:dyDescent="0.2">
      <c r="A65" s="71"/>
      <c r="B65" s="71"/>
      <c r="C65" s="71"/>
      <c r="D65" s="71"/>
      <c r="E65" s="71"/>
      <c r="F65" s="71"/>
      <c r="G65" s="71"/>
      <c r="H65" s="71"/>
      <c r="I65" s="71"/>
      <c r="J65" s="71"/>
      <c r="K65" s="71"/>
      <c r="L65" s="71"/>
    </row>
    <row r="66" spans="1:12" x14ac:dyDescent="0.2">
      <c r="A66" s="65"/>
      <c r="B66" s="65"/>
      <c r="C66" s="65"/>
      <c r="D66" s="65"/>
      <c r="E66" s="65"/>
      <c r="F66" s="65"/>
      <c r="G66" s="65"/>
      <c r="H66" s="65"/>
      <c r="I66" s="65"/>
      <c r="J66" s="65"/>
      <c r="K66" s="65"/>
      <c r="L66" s="65"/>
    </row>
    <row r="67" spans="1:12" ht="13.15" customHeight="1" x14ac:dyDescent="0.2">
      <c r="A67" s="83" t="s">
        <v>217</v>
      </c>
      <c r="B67" s="83"/>
      <c r="C67" s="83"/>
      <c r="D67" s="83"/>
      <c r="E67" s="83"/>
      <c r="F67" s="83"/>
      <c r="G67" s="83"/>
      <c r="H67" s="83"/>
      <c r="I67" s="83"/>
      <c r="J67" s="83"/>
      <c r="K67" s="83"/>
      <c r="L67" s="83"/>
    </row>
    <row r="68" spans="1:12" ht="13.15" customHeight="1" x14ac:dyDescent="0.2">
      <c r="A68" s="83"/>
      <c r="B68" s="83"/>
      <c r="C68" s="83"/>
      <c r="D68" s="83"/>
      <c r="E68" s="83"/>
      <c r="F68" s="83"/>
      <c r="G68" s="83"/>
      <c r="H68" s="83"/>
      <c r="I68" s="83"/>
      <c r="J68" s="83"/>
      <c r="K68" s="83"/>
      <c r="L68" s="83"/>
    </row>
    <row r="69" spans="1:12" ht="13.15" customHeight="1" x14ac:dyDescent="0.2">
      <c r="A69" s="83"/>
      <c r="B69" s="83"/>
      <c r="C69" s="83"/>
      <c r="D69" s="83"/>
      <c r="E69" s="83"/>
      <c r="F69" s="83"/>
      <c r="G69" s="83"/>
      <c r="H69" s="83"/>
      <c r="I69" s="83"/>
      <c r="J69" s="83"/>
      <c r="K69" s="83"/>
      <c r="L69" s="83"/>
    </row>
    <row r="70" spans="1:12" ht="13.15" customHeight="1" x14ac:dyDescent="0.2">
      <c r="A70" s="83"/>
      <c r="B70" s="83"/>
      <c r="C70" s="83"/>
      <c r="D70" s="83"/>
      <c r="E70" s="83"/>
      <c r="F70" s="83"/>
      <c r="G70" s="83"/>
      <c r="H70" s="83"/>
      <c r="I70" s="83"/>
      <c r="J70" s="83"/>
      <c r="K70" s="83"/>
      <c r="L70" s="83"/>
    </row>
    <row r="71" spans="1:12" x14ac:dyDescent="0.2">
      <c r="A71" s="83"/>
      <c r="B71" s="83"/>
      <c r="C71" s="83"/>
      <c r="D71" s="83"/>
      <c r="E71" s="83"/>
      <c r="F71" s="83"/>
      <c r="G71" s="83"/>
      <c r="H71" s="83"/>
      <c r="I71" s="83"/>
      <c r="J71" s="83"/>
      <c r="K71" s="83"/>
      <c r="L71" s="83"/>
    </row>
    <row r="72" spans="1:12" x14ac:dyDescent="0.2">
      <c r="A72" s="65"/>
      <c r="B72" s="65"/>
      <c r="C72" s="65"/>
      <c r="D72" s="65"/>
      <c r="E72" s="65"/>
      <c r="F72" s="65"/>
      <c r="G72" s="65"/>
      <c r="H72" s="65"/>
      <c r="I72" s="65"/>
      <c r="J72" s="65"/>
      <c r="K72" s="65"/>
      <c r="L72" s="65"/>
    </row>
    <row r="73" spans="1:12" ht="13.15" customHeight="1" x14ac:dyDescent="0.2">
      <c r="A73" s="71" t="s">
        <v>203</v>
      </c>
      <c r="B73" s="71"/>
      <c r="C73" s="71"/>
      <c r="D73" s="71"/>
      <c r="E73" s="71"/>
      <c r="F73" s="71"/>
      <c r="G73" s="71"/>
      <c r="H73" s="71"/>
      <c r="I73" s="71"/>
      <c r="J73" s="71"/>
      <c r="K73" s="71"/>
      <c r="L73" s="71"/>
    </row>
    <row r="74" spans="1:12" x14ac:dyDescent="0.2">
      <c r="A74" s="71"/>
      <c r="B74" s="71"/>
      <c r="C74" s="71"/>
      <c r="D74" s="71"/>
      <c r="E74" s="71"/>
      <c r="F74" s="71"/>
      <c r="G74" s="71"/>
      <c r="H74" s="71"/>
      <c r="I74" s="71"/>
      <c r="J74" s="71"/>
      <c r="K74" s="71"/>
      <c r="L74" s="71"/>
    </row>
    <row r="75" spans="1:12" x14ac:dyDescent="0.2">
      <c r="A75" s="65"/>
      <c r="B75" s="65"/>
      <c r="C75" s="65"/>
      <c r="D75" s="65"/>
      <c r="E75" s="65"/>
      <c r="F75" s="65"/>
      <c r="G75" s="65"/>
      <c r="H75" s="65"/>
      <c r="I75" s="65"/>
      <c r="J75" s="65"/>
      <c r="K75" s="65"/>
      <c r="L75" s="65"/>
    </row>
    <row r="76" spans="1:12" x14ac:dyDescent="0.2">
      <c r="A76" s="71" t="s">
        <v>208</v>
      </c>
      <c r="B76" s="71"/>
      <c r="C76" s="71"/>
      <c r="D76" s="71"/>
      <c r="E76" s="71"/>
      <c r="F76" s="71"/>
      <c r="G76" s="71"/>
      <c r="H76" s="71"/>
      <c r="I76" s="71"/>
      <c r="J76" s="71"/>
      <c r="K76" s="71"/>
      <c r="L76" s="71"/>
    </row>
    <row r="77" spans="1:12" x14ac:dyDescent="0.2">
      <c r="A77" s="71"/>
      <c r="B77" s="71"/>
      <c r="C77" s="71"/>
      <c r="D77" s="71"/>
      <c r="E77" s="71"/>
      <c r="F77" s="71"/>
      <c r="G77" s="71"/>
      <c r="H77" s="71"/>
      <c r="I77" s="71"/>
      <c r="J77" s="71"/>
      <c r="K77" s="71"/>
      <c r="L77" s="71"/>
    </row>
    <row r="78" spans="1:12" x14ac:dyDescent="0.2">
      <c r="A78" s="59"/>
      <c r="B78" s="59"/>
      <c r="C78" s="59"/>
      <c r="D78" s="59"/>
      <c r="E78" s="59"/>
      <c r="F78" s="59"/>
      <c r="G78" s="59"/>
      <c r="H78" s="59"/>
      <c r="I78" s="59"/>
      <c r="J78" s="59"/>
      <c r="K78" s="59"/>
      <c r="L78" s="59"/>
    </row>
    <row r="79" spans="1:12" ht="13.15" customHeight="1" x14ac:dyDescent="0.2">
      <c r="A79" s="71" t="s">
        <v>218</v>
      </c>
      <c r="B79" s="71"/>
      <c r="C79" s="71"/>
      <c r="D79" s="71"/>
      <c r="E79" s="71"/>
      <c r="F79" s="71"/>
      <c r="G79" s="71"/>
      <c r="H79" s="71"/>
      <c r="I79" s="71"/>
      <c r="J79" s="71"/>
      <c r="K79" s="71"/>
      <c r="L79" s="71"/>
    </row>
    <row r="80" spans="1:12" x14ac:dyDescent="0.2">
      <c r="A80" s="71"/>
      <c r="B80" s="71"/>
      <c r="C80" s="71"/>
      <c r="D80" s="71"/>
      <c r="E80" s="71"/>
      <c r="F80" s="71"/>
      <c r="G80" s="71"/>
      <c r="H80" s="71"/>
      <c r="I80" s="71"/>
      <c r="J80" s="71"/>
      <c r="K80" s="71"/>
      <c r="L80" s="71"/>
    </row>
    <row r="81" spans="1:12" x14ac:dyDescent="0.2">
      <c r="A81" s="59"/>
      <c r="B81" s="59"/>
      <c r="C81" s="59"/>
      <c r="D81" s="59"/>
      <c r="E81" s="59"/>
      <c r="F81" s="59"/>
      <c r="G81" s="59"/>
      <c r="H81" s="59"/>
      <c r="I81" s="59"/>
      <c r="J81" s="59"/>
      <c r="K81" s="59"/>
      <c r="L81" s="59"/>
    </row>
    <row r="82" spans="1:12" x14ac:dyDescent="0.2">
      <c r="A82" s="59"/>
      <c r="B82" s="59"/>
      <c r="C82" s="59"/>
      <c r="D82" s="59"/>
      <c r="E82" s="59"/>
      <c r="F82" s="59"/>
      <c r="G82" s="59"/>
      <c r="H82" s="59"/>
      <c r="I82" s="59"/>
      <c r="J82" s="59"/>
      <c r="K82" s="59"/>
      <c r="L82" s="59"/>
    </row>
    <row r="83" spans="1:12" x14ac:dyDescent="0.2">
      <c r="A83" s="59"/>
      <c r="B83" s="59"/>
      <c r="C83" s="59"/>
      <c r="D83" s="59"/>
      <c r="E83" s="59"/>
      <c r="F83" s="59"/>
      <c r="G83" s="59"/>
      <c r="H83" s="59"/>
      <c r="I83" s="59"/>
      <c r="J83" s="59"/>
      <c r="K83" s="59"/>
      <c r="L83" s="59"/>
    </row>
    <row r="84" spans="1:12" x14ac:dyDescent="0.2">
      <c r="A84" s="59"/>
      <c r="B84" s="59"/>
      <c r="C84" s="59"/>
      <c r="D84" s="59"/>
      <c r="E84" s="59"/>
      <c r="F84" s="59"/>
      <c r="G84" s="59"/>
      <c r="H84" s="59"/>
      <c r="I84" s="59"/>
      <c r="J84" s="59"/>
      <c r="K84" s="59"/>
      <c r="L84" s="59"/>
    </row>
    <row r="85" spans="1:12" x14ac:dyDescent="0.2">
      <c r="A85" s="59"/>
      <c r="B85" s="59"/>
      <c r="C85" s="59"/>
      <c r="D85" s="59"/>
      <c r="E85" s="59"/>
      <c r="F85" s="59"/>
      <c r="G85" s="59"/>
      <c r="H85" s="59"/>
      <c r="I85" s="59"/>
      <c r="J85" s="59"/>
      <c r="K85" s="59"/>
      <c r="L85" s="59"/>
    </row>
    <row r="86" spans="1:12" x14ac:dyDescent="0.2">
      <c r="A86" s="59"/>
      <c r="B86" s="59"/>
      <c r="C86" s="59"/>
      <c r="D86" s="59"/>
      <c r="E86" s="59"/>
      <c r="F86" s="59"/>
      <c r="G86" s="59"/>
      <c r="H86" s="59"/>
      <c r="I86" s="59"/>
      <c r="J86" s="59"/>
      <c r="K86" s="59"/>
      <c r="L86" s="59"/>
    </row>
    <row r="87" spans="1:12" x14ac:dyDescent="0.2">
      <c r="A87" s="59"/>
      <c r="B87" s="59"/>
      <c r="C87" s="59"/>
      <c r="D87" s="59"/>
      <c r="E87" s="59"/>
      <c r="F87" s="59"/>
      <c r="G87" s="59"/>
      <c r="H87" s="59"/>
      <c r="I87" s="59"/>
      <c r="J87" s="59"/>
      <c r="K87" s="59"/>
      <c r="L87" s="59"/>
    </row>
    <row r="88" spans="1:12" x14ac:dyDescent="0.2">
      <c r="A88" s="59"/>
      <c r="B88" s="59"/>
      <c r="C88" s="59"/>
      <c r="D88" s="59"/>
      <c r="E88" s="59"/>
      <c r="F88" s="59"/>
      <c r="G88" s="59"/>
      <c r="H88" s="59"/>
      <c r="I88" s="59"/>
      <c r="J88" s="59"/>
      <c r="K88" s="59"/>
      <c r="L88" s="59"/>
    </row>
    <row r="89" spans="1:12" x14ac:dyDescent="0.2">
      <c r="A89" s="59"/>
      <c r="B89" s="59"/>
      <c r="C89" s="59"/>
      <c r="D89" s="59"/>
      <c r="E89" s="59"/>
      <c r="F89" s="59"/>
      <c r="G89" s="59"/>
      <c r="H89" s="59"/>
      <c r="I89" s="59"/>
      <c r="J89" s="59"/>
      <c r="K89" s="59"/>
      <c r="L89" s="59"/>
    </row>
    <row r="90" spans="1:12" x14ac:dyDescent="0.2">
      <c r="A90" s="59"/>
      <c r="B90" s="59"/>
      <c r="C90" s="59"/>
      <c r="D90" s="59"/>
      <c r="E90" s="59"/>
      <c r="F90" s="59"/>
      <c r="G90" s="59"/>
      <c r="H90" s="59"/>
      <c r="I90" s="59"/>
      <c r="J90" s="59"/>
      <c r="K90" s="59"/>
      <c r="L90" s="59"/>
    </row>
    <row r="91" spans="1:12" x14ac:dyDescent="0.2">
      <c r="A91" s="59"/>
      <c r="B91" s="59"/>
      <c r="C91" s="59"/>
      <c r="D91" s="59"/>
      <c r="E91" s="59"/>
      <c r="F91" s="59"/>
      <c r="G91" s="59"/>
      <c r="H91" s="59"/>
      <c r="I91" s="59"/>
      <c r="J91" s="59"/>
      <c r="K91" s="59"/>
      <c r="L91" s="59"/>
    </row>
  </sheetData>
  <mergeCells count="25">
    <mergeCell ref="A37:L39"/>
    <mergeCell ref="A1:L1"/>
    <mergeCell ref="A2:L2"/>
    <mergeCell ref="A3:L3"/>
    <mergeCell ref="A4:L4"/>
    <mergeCell ref="A5:L5"/>
    <mergeCell ref="D8:H8"/>
    <mergeCell ref="J8:L8"/>
    <mergeCell ref="A12:B12"/>
    <mergeCell ref="A13:B13"/>
    <mergeCell ref="A27:B27"/>
    <mergeCell ref="A28:B28"/>
    <mergeCell ref="A31:B31"/>
    <mergeCell ref="A35:L35"/>
    <mergeCell ref="A33:B33"/>
    <mergeCell ref="A44:L47"/>
    <mergeCell ref="A49:L51"/>
    <mergeCell ref="A63:L65"/>
    <mergeCell ref="A56:L61"/>
    <mergeCell ref="A41:L42"/>
    <mergeCell ref="A79:L80"/>
    <mergeCell ref="A76:L77"/>
    <mergeCell ref="A67:L71"/>
    <mergeCell ref="A73:L74"/>
    <mergeCell ref="A53:L54"/>
  </mergeCells>
  <pageMargins left="0.7" right="0.7" top="0.75" bottom="0.75" header="0.3" footer="0.3"/>
  <pageSetup scale="52" orientation="portrait" r:id="rId1"/>
  <ignoredErrors>
    <ignoredError sqref="D10:J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zoomScale="85" zoomScaleNormal="85" workbookViewId="0">
      <selection activeCell="J9" sqref="D9:J9"/>
    </sheetView>
  </sheetViews>
  <sheetFormatPr defaultColWidth="21.5" defaultRowHeight="12.75" x14ac:dyDescent="0.2"/>
  <cols>
    <col min="1" max="1" width="3.83203125" style="61" customWidth="1"/>
    <col min="2" max="2" width="50.33203125" style="61" customWidth="1"/>
    <col min="3" max="3" width="2.1640625" style="61" customWidth="1"/>
    <col min="4" max="4" width="16.1640625" style="61" customWidth="1"/>
    <col min="5" max="5" width="2.1640625" style="61" customWidth="1"/>
    <col min="6" max="6" width="16.1640625" style="61" customWidth="1"/>
    <col min="7" max="7" width="2.1640625" style="61" customWidth="1"/>
    <col min="8" max="8" width="16.1640625" style="61" customWidth="1"/>
    <col min="9" max="9" width="2.1640625" style="61" customWidth="1"/>
    <col min="10" max="10" width="16.1640625" style="61" customWidth="1"/>
    <col min="11" max="11" width="2.5" style="61" customWidth="1"/>
    <col min="12" max="12" width="16.1640625" style="61" customWidth="1"/>
    <col min="13" max="16384" width="21.5" style="61"/>
  </cols>
  <sheetData>
    <row r="1" spans="1:24" ht="18.75" customHeight="1" x14ac:dyDescent="0.2">
      <c r="A1" s="72" t="s">
        <v>0</v>
      </c>
      <c r="B1" s="73"/>
      <c r="C1" s="73"/>
      <c r="D1" s="73"/>
      <c r="E1" s="73"/>
      <c r="F1" s="73"/>
      <c r="G1" s="73"/>
      <c r="H1" s="73"/>
      <c r="I1" s="73"/>
      <c r="J1" s="73"/>
      <c r="K1" s="74"/>
      <c r="L1" s="73"/>
      <c r="M1" s="60"/>
      <c r="N1" s="60"/>
      <c r="O1" s="60"/>
      <c r="P1" s="60"/>
      <c r="Q1" s="60"/>
      <c r="R1" s="60"/>
      <c r="S1" s="60"/>
      <c r="T1" s="60"/>
      <c r="U1" s="60"/>
      <c r="V1" s="60"/>
      <c r="W1" s="60"/>
      <c r="X1" s="60"/>
    </row>
    <row r="2" spans="1:24" ht="18.75" customHeight="1" x14ac:dyDescent="0.2">
      <c r="A2" s="72" t="s">
        <v>198</v>
      </c>
      <c r="B2" s="74"/>
      <c r="C2" s="73"/>
      <c r="D2" s="73"/>
      <c r="E2" s="73"/>
      <c r="F2" s="73"/>
      <c r="G2" s="73"/>
      <c r="H2" s="73"/>
      <c r="I2" s="73"/>
      <c r="J2" s="75"/>
      <c r="K2" s="74"/>
      <c r="L2" s="75"/>
      <c r="M2" s="60"/>
      <c r="N2" s="60"/>
      <c r="O2" s="60"/>
      <c r="P2" s="60"/>
      <c r="Q2" s="60"/>
      <c r="R2" s="60"/>
      <c r="S2" s="60"/>
      <c r="T2" s="60"/>
      <c r="U2" s="60"/>
      <c r="V2" s="60"/>
      <c r="W2" s="60"/>
      <c r="X2" s="60"/>
    </row>
    <row r="3" spans="1:24" ht="18.75" customHeight="1" x14ac:dyDescent="0.2">
      <c r="A3" s="72" t="s">
        <v>104</v>
      </c>
      <c r="B3" s="74"/>
      <c r="C3" s="73"/>
      <c r="D3" s="73"/>
      <c r="E3" s="73"/>
      <c r="F3" s="73"/>
      <c r="G3" s="73"/>
      <c r="H3" s="73"/>
      <c r="I3" s="73"/>
      <c r="J3" s="75"/>
      <c r="K3" s="74"/>
      <c r="L3" s="75"/>
      <c r="M3" s="60"/>
      <c r="N3" s="60"/>
      <c r="O3" s="60"/>
      <c r="P3" s="60"/>
      <c r="Q3" s="60"/>
      <c r="R3" s="60"/>
      <c r="S3" s="60"/>
      <c r="T3" s="60"/>
      <c r="U3" s="60"/>
      <c r="V3" s="60"/>
      <c r="W3" s="60"/>
      <c r="X3" s="60"/>
    </row>
    <row r="4" spans="1:24" ht="18.75" customHeight="1" x14ac:dyDescent="0.2">
      <c r="A4" s="72" t="s">
        <v>41</v>
      </c>
      <c r="B4" s="74"/>
      <c r="C4" s="73"/>
      <c r="D4" s="73"/>
      <c r="E4" s="73"/>
      <c r="F4" s="73"/>
      <c r="G4" s="73"/>
      <c r="H4" s="73"/>
      <c r="I4" s="73"/>
      <c r="J4" s="75"/>
      <c r="K4" s="74"/>
      <c r="L4" s="75"/>
      <c r="M4" s="60"/>
      <c r="N4" s="60"/>
      <c r="O4" s="60"/>
      <c r="P4" s="60"/>
      <c r="Q4" s="60"/>
      <c r="R4" s="60"/>
      <c r="S4" s="60"/>
      <c r="T4" s="60"/>
      <c r="U4" s="60"/>
      <c r="V4" s="60"/>
      <c r="W4" s="60"/>
      <c r="X4" s="60"/>
    </row>
    <row r="5" spans="1:24" ht="18.75" customHeight="1" x14ac:dyDescent="0.2">
      <c r="A5" s="72" t="s">
        <v>2</v>
      </c>
      <c r="B5" s="74"/>
      <c r="C5" s="73"/>
      <c r="D5" s="73"/>
      <c r="E5" s="73"/>
      <c r="F5" s="73"/>
      <c r="G5" s="73"/>
      <c r="H5" s="73"/>
      <c r="I5" s="73"/>
      <c r="J5" s="75"/>
      <c r="K5" s="74"/>
      <c r="L5" s="75"/>
      <c r="M5" s="60"/>
      <c r="N5" s="60"/>
      <c r="O5" s="60"/>
      <c r="P5" s="60"/>
      <c r="Q5" s="60"/>
      <c r="R5" s="60"/>
      <c r="S5" s="60"/>
      <c r="T5" s="60"/>
      <c r="U5" s="60"/>
      <c r="V5" s="60"/>
      <c r="W5" s="60"/>
      <c r="X5" s="60"/>
    </row>
    <row r="6" spans="1:24" ht="18.75" customHeight="1" x14ac:dyDescent="0.2">
      <c r="A6" s="60"/>
      <c r="B6" s="60"/>
      <c r="C6" s="60"/>
      <c r="D6" s="60"/>
      <c r="E6" s="60"/>
      <c r="F6" s="60"/>
      <c r="G6" s="60"/>
      <c r="H6" s="60"/>
      <c r="I6" s="60"/>
      <c r="J6" s="60"/>
      <c r="K6" s="60"/>
      <c r="L6" s="60"/>
      <c r="M6" s="60"/>
      <c r="N6" s="60"/>
      <c r="O6" s="60"/>
      <c r="P6" s="60"/>
      <c r="Q6" s="60"/>
      <c r="R6" s="60"/>
      <c r="S6" s="60"/>
      <c r="T6" s="60"/>
      <c r="U6" s="60"/>
      <c r="V6" s="60"/>
      <c r="W6" s="60"/>
      <c r="X6" s="60"/>
    </row>
    <row r="7" spans="1:24" ht="18.75" customHeight="1" x14ac:dyDescent="0.2">
      <c r="A7" s="60"/>
      <c r="B7" s="60"/>
      <c r="C7" s="60"/>
      <c r="D7" s="76" t="s">
        <v>105</v>
      </c>
      <c r="E7" s="77"/>
      <c r="F7" s="77"/>
      <c r="G7" s="77"/>
      <c r="H7" s="77"/>
      <c r="I7" s="60"/>
      <c r="J7" s="76" t="s">
        <v>4</v>
      </c>
      <c r="K7" s="78"/>
      <c r="L7" s="79"/>
      <c r="M7" s="60"/>
      <c r="N7" s="60"/>
      <c r="O7" s="60"/>
      <c r="P7" s="60"/>
      <c r="Q7" s="60"/>
      <c r="R7" s="60"/>
      <c r="S7" s="60"/>
      <c r="T7" s="60"/>
      <c r="U7" s="60"/>
      <c r="V7" s="60"/>
      <c r="W7" s="60"/>
      <c r="X7" s="60"/>
    </row>
    <row r="8" spans="1:24" ht="18.75" customHeight="1" x14ac:dyDescent="0.2">
      <c r="A8" s="60"/>
      <c r="B8" s="60"/>
      <c r="C8" s="60"/>
      <c r="D8" s="10" t="s">
        <v>5</v>
      </c>
      <c r="E8" s="42"/>
      <c r="F8" s="11">
        <v>43373</v>
      </c>
      <c r="G8" s="42"/>
      <c r="H8" s="11">
        <v>43100</v>
      </c>
      <c r="I8" s="60"/>
      <c r="J8" s="62" t="s">
        <v>5</v>
      </c>
      <c r="K8" s="62" t="s">
        <v>6</v>
      </c>
      <c r="L8" s="40">
        <v>43100</v>
      </c>
      <c r="M8" s="60"/>
      <c r="N8" s="60"/>
      <c r="O8" s="60"/>
      <c r="P8" s="60"/>
      <c r="Q8" s="60"/>
      <c r="R8" s="60"/>
      <c r="S8" s="60"/>
      <c r="T8" s="60"/>
      <c r="U8" s="60"/>
      <c r="V8" s="60"/>
      <c r="W8" s="60"/>
      <c r="X8" s="60"/>
    </row>
    <row r="9" spans="1:24" ht="18.75" customHeight="1" x14ac:dyDescent="0.2">
      <c r="A9" s="60"/>
      <c r="B9" s="60"/>
      <c r="C9" s="60"/>
      <c r="D9" s="64" t="s">
        <v>7</v>
      </c>
      <c r="E9" s="63"/>
      <c r="F9" s="14">
        <v>43373</v>
      </c>
      <c r="G9" s="63"/>
      <c r="H9" s="14">
        <v>43100</v>
      </c>
      <c r="I9" s="60"/>
      <c r="J9" s="64" t="s">
        <v>7</v>
      </c>
      <c r="K9" s="62" t="s">
        <v>6</v>
      </c>
      <c r="L9" s="14">
        <v>43100</v>
      </c>
      <c r="M9" s="60"/>
      <c r="N9" s="60"/>
      <c r="O9" s="60"/>
      <c r="P9" s="60"/>
      <c r="Q9" s="60"/>
      <c r="R9" s="60"/>
      <c r="S9" s="60"/>
      <c r="T9" s="60"/>
      <c r="U9" s="60"/>
      <c r="V9" s="60"/>
      <c r="W9" s="60"/>
      <c r="X9" s="60"/>
    </row>
    <row r="10" spans="1:24" ht="18.75" customHeight="1" x14ac:dyDescent="0.2">
      <c r="A10" s="60"/>
      <c r="B10" s="60"/>
      <c r="C10" s="60"/>
      <c r="D10" s="60"/>
      <c r="E10" s="60"/>
      <c r="F10" s="60"/>
      <c r="G10" s="60"/>
      <c r="H10" s="60"/>
      <c r="I10" s="60"/>
      <c r="J10" s="60"/>
      <c r="K10" s="60"/>
      <c r="L10" s="60"/>
      <c r="M10" s="60"/>
      <c r="N10" s="60"/>
      <c r="O10" s="60"/>
      <c r="P10" s="60"/>
      <c r="Q10" s="60"/>
      <c r="R10" s="60"/>
      <c r="S10" s="60"/>
      <c r="T10" s="60"/>
      <c r="U10" s="60"/>
      <c r="V10" s="60"/>
      <c r="W10" s="60"/>
      <c r="X10" s="60"/>
    </row>
    <row r="11" spans="1:24" ht="18.75" customHeight="1" x14ac:dyDescent="0.2">
      <c r="A11" s="80" t="s">
        <v>116</v>
      </c>
      <c r="B11" s="73"/>
      <c r="C11" s="58"/>
      <c r="D11" s="7">
        <v>241</v>
      </c>
      <c r="E11" s="60"/>
      <c r="F11" s="7">
        <v>246</v>
      </c>
      <c r="G11" s="60"/>
      <c r="H11" s="7">
        <v>240</v>
      </c>
      <c r="I11" s="58"/>
      <c r="J11" s="41">
        <v>1028</v>
      </c>
      <c r="K11" s="3"/>
      <c r="L11" s="41">
        <v>991</v>
      </c>
      <c r="M11" s="58"/>
      <c r="N11" s="58"/>
      <c r="O11" s="58"/>
      <c r="P11" s="58"/>
      <c r="Q11" s="58"/>
      <c r="R11" s="58"/>
      <c r="S11" s="58"/>
      <c r="T11" s="58"/>
      <c r="U11" s="58"/>
      <c r="V11" s="58"/>
      <c r="W11" s="58"/>
      <c r="X11" s="58"/>
    </row>
    <row r="12" spans="1:24" ht="18.75" customHeight="1" x14ac:dyDescent="0.2">
      <c r="A12" s="81" t="s">
        <v>106</v>
      </c>
      <c r="B12" s="73"/>
      <c r="C12" s="60"/>
      <c r="D12" s="60"/>
      <c r="E12" s="60"/>
      <c r="F12" s="60"/>
      <c r="G12" s="60"/>
      <c r="H12" s="60"/>
      <c r="I12" s="60"/>
      <c r="J12" s="60"/>
      <c r="K12" s="60"/>
      <c r="L12" s="60"/>
      <c r="M12" s="60"/>
      <c r="N12" s="60"/>
      <c r="O12" s="60"/>
      <c r="P12" s="60"/>
      <c r="Q12" s="60"/>
      <c r="R12" s="60"/>
      <c r="S12" s="60"/>
      <c r="T12" s="60"/>
      <c r="U12" s="60"/>
      <c r="V12" s="60"/>
      <c r="W12" s="60"/>
      <c r="X12" s="60"/>
    </row>
    <row r="13" spans="1:24" ht="18.75" customHeight="1" x14ac:dyDescent="0.2">
      <c r="B13" s="59" t="s">
        <v>117</v>
      </c>
      <c r="C13" s="60"/>
      <c r="D13" s="1">
        <v>26</v>
      </c>
      <c r="E13" s="60"/>
      <c r="F13" s="1">
        <v>27</v>
      </c>
      <c r="G13" s="60"/>
      <c r="H13" s="1">
        <v>25</v>
      </c>
      <c r="I13" s="60"/>
      <c r="J13" s="1">
        <v>109</v>
      </c>
      <c r="K13" s="3"/>
      <c r="L13" s="1">
        <v>92</v>
      </c>
      <c r="M13" s="60"/>
      <c r="N13" s="60"/>
      <c r="O13" s="60"/>
      <c r="P13" s="60"/>
      <c r="Q13" s="60"/>
      <c r="R13" s="60"/>
      <c r="S13" s="60"/>
      <c r="T13" s="60"/>
      <c r="U13" s="60"/>
      <c r="V13" s="60"/>
      <c r="W13" s="60"/>
      <c r="X13" s="60"/>
    </row>
    <row r="14" spans="1:24" ht="18.75" customHeight="1" x14ac:dyDescent="0.2">
      <c r="B14" s="59" t="s">
        <v>118</v>
      </c>
      <c r="C14" s="60"/>
      <c r="D14" s="1">
        <v>14</v>
      </c>
      <c r="E14" s="60"/>
      <c r="F14" s="1">
        <v>6</v>
      </c>
      <c r="G14" s="60"/>
      <c r="H14" s="1">
        <v>24</v>
      </c>
      <c r="I14" s="60"/>
      <c r="J14" s="1">
        <v>21</v>
      </c>
      <c r="K14" s="3"/>
      <c r="L14" s="1">
        <v>44</v>
      </c>
      <c r="M14" s="60"/>
      <c r="N14" s="60"/>
      <c r="O14" s="60"/>
      <c r="P14" s="60"/>
      <c r="Q14" s="60"/>
      <c r="R14" s="60"/>
      <c r="S14" s="60"/>
      <c r="T14" s="60"/>
      <c r="U14" s="60"/>
      <c r="V14" s="60"/>
      <c r="W14" s="60"/>
      <c r="X14" s="60"/>
    </row>
    <row r="15" spans="1:24" ht="18.75" customHeight="1" x14ac:dyDescent="0.2">
      <c r="B15" s="59" t="s">
        <v>188</v>
      </c>
      <c r="C15" s="60"/>
      <c r="D15" s="1">
        <v>23</v>
      </c>
      <c r="E15" s="60"/>
      <c r="F15" s="1">
        <v>8</v>
      </c>
      <c r="G15" s="60"/>
      <c r="H15" s="1">
        <v>0</v>
      </c>
      <c r="I15" s="60"/>
      <c r="J15" s="1">
        <v>31</v>
      </c>
      <c r="K15" s="3"/>
      <c r="L15" s="1">
        <v>0</v>
      </c>
      <c r="M15" s="60"/>
      <c r="N15" s="60"/>
      <c r="O15" s="60"/>
      <c r="P15" s="60"/>
      <c r="Q15" s="60"/>
      <c r="R15" s="60"/>
      <c r="S15" s="60"/>
      <c r="T15" s="60"/>
      <c r="U15" s="60"/>
      <c r="V15" s="60"/>
      <c r="W15" s="60"/>
      <c r="X15" s="60"/>
    </row>
    <row r="16" spans="1:24" ht="18.75" customHeight="1" x14ac:dyDescent="0.2">
      <c r="B16" s="59" t="s">
        <v>119</v>
      </c>
      <c r="C16" s="60"/>
      <c r="D16" s="1">
        <v>0</v>
      </c>
      <c r="E16" s="60"/>
      <c r="F16" s="1">
        <v>0</v>
      </c>
      <c r="G16" s="60"/>
      <c r="H16" s="1">
        <v>0</v>
      </c>
      <c r="I16" s="60"/>
      <c r="J16" s="1">
        <v>0</v>
      </c>
      <c r="K16" s="3"/>
      <c r="L16" s="1">
        <v>10</v>
      </c>
      <c r="M16" s="60"/>
      <c r="N16" s="60"/>
      <c r="O16" s="60"/>
      <c r="P16" s="60"/>
      <c r="Q16" s="60"/>
      <c r="R16" s="60"/>
      <c r="S16" s="60"/>
      <c r="T16" s="60"/>
      <c r="U16" s="60"/>
      <c r="V16" s="60"/>
      <c r="W16" s="60"/>
      <c r="X16" s="60"/>
    </row>
    <row r="17" spans="1:24" ht="18.75" customHeight="1" x14ac:dyDescent="0.2">
      <c r="B17" s="59" t="s">
        <v>189</v>
      </c>
      <c r="C17" s="60"/>
      <c r="D17" s="41">
        <v>11</v>
      </c>
      <c r="E17" s="60"/>
      <c r="F17" s="1">
        <v>2</v>
      </c>
      <c r="G17" s="60"/>
      <c r="H17" s="1">
        <v>2</v>
      </c>
      <c r="I17" s="60"/>
      <c r="J17" s="1">
        <v>17</v>
      </c>
      <c r="K17" s="3"/>
      <c r="L17" s="1">
        <v>3</v>
      </c>
      <c r="M17" s="55"/>
      <c r="N17" s="60"/>
      <c r="O17" s="60"/>
      <c r="P17" s="60"/>
      <c r="Q17" s="60"/>
      <c r="R17" s="60"/>
      <c r="S17" s="60"/>
      <c r="T17" s="60"/>
      <c r="U17" s="60"/>
      <c r="V17" s="60"/>
      <c r="W17" s="60"/>
      <c r="X17" s="60"/>
    </row>
    <row r="18" spans="1:24" ht="18.75" customHeight="1" x14ac:dyDescent="0.2">
      <c r="B18" s="59" t="s">
        <v>120</v>
      </c>
      <c r="C18" s="60"/>
      <c r="D18" s="16">
        <f>SUM(D13:D17)</f>
        <v>74</v>
      </c>
      <c r="E18" s="60"/>
      <c r="F18" s="16">
        <f>SUM(F13:F17)</f>
        <v>43</v>
      </c>
      <c r="G18" s="60"/>
      <c r="H18" s="16">
        <f>SUM(H13:H17)</f>
        <v>51</v>
      </c>
      <c r="I18" s="60"/>
      <c r="J18" s="16">
        <f>SUM(J13:J17)</f>
        <v>178</v>
      </c>
      <c r="K18" s="3"/>
      <c r="L18" s="16">
        <f>SUM(L13:L17)</f>
        <v>149</v>
      </c>
      <c r="M18" s="60"/>
      <c r="N18" s="60"/>
      <c r="O18" s="60"/>
      <c r="P18" s="60"/>
      <c r="Q18" s="60"/>
      <c r="R18" s="60"/>
      <c r="S18" s="60"/>
      <c r="T18" s="60"/>
      <c r="U18" s="60"/>
      <c r="V18" s="60"/>
      <c r="W18" s="60"/>
      <c r="X18" s="60"/>
    </row>
    <row r="19" spans="1:24" ht="18.75" customHeight="1" x14ac:dyDescent="0.2">
      <c r="A19" s="80" t="s">
        <v>121</v>
      </c>
      <c r="B19" s="75"/>
      <c r="C19" s="60"/>
      <c r="D19" s="6">
        <f>D18+D11</f>
        <v>315</v>
      </c>
      <c r="E19" s="60"/>
      <c r="F19" s="6">
        <f>F18+F11</f>
        <v>289</v>
      </c>
      <c r="G19" s="60"/>
      <c r="H19" s="6">
        <f>H18+H11</f>
        <v>291</v>
      </c>
      <c r="I19" s="60"/>
      <c r="J19" s="6">
        <f>J18+J11</f>
        <v>1206</v>
      </c>
      <c r="K19" s="4"/>
      <c r="L19" s="6">
        <f>L18+L11</f>
        <v>1140</v>
      </c>
      <c r="M19" s="60"/>
      <c r="N19" s="60"/>
      <c r="O19" s="60"/>
      <c r="P19" s="60"/>
      <c r="Q19" s="60"/>
      <c r="R19" s="60"/>
      <c r="S19" s="60"/>
      <c r="T19" s="60"/>
      <c r="U19" s="60"/>
      <c r="V19" s="60"/>
      <c r="W19" s="60"/>
      <c r="X19" s="60"/>
    </row>
    <row r="20" spans="1:24" ht="18.75" customHeight="1" x14ac:dyDescent="0.2">
      <c r="A20" s="82"/>
      <c r="B20" s="75"/>
      <c r="C20" s="60"/>
      <c r="D20" s="4"/>
      <c r="E20" s="60"/>
      <c r="F20" s="4"/>
      <c r="G20" s="60"/>
      <c r="H20" s="4"/>
      <c r="I20" s="60"/>
      <c r="J20" s="60"/>
      <c r="K20" s="60"/>
      <c r="L20" s="60"/>
      <c r="M20" s="60"/>
      <c r="N20" s="60"/>
      <c r="O20" s="60"/>
      <c r="P20" s="60"/>
      <c r="Q20" s="60"/>
      <c r="R20" s="60"/>
      <c r="S20" s="60"/>
      <c r="T20" s="60"/>
      <c r="U20" s="60"/>
      <c r="V20" s="60"/>
      <c r="W20" s="60"/>
      <c r="X20" s="60"/>
    </row>
    <row r="21" spans="1:24" ht="18.75" customHeight="1" x14ac:dyDescent="0.2">
      <c r="A21" s="80" t="s">
        <v>122</v>
      </c>
      <c r="B21" s="73"/>
      <c r="C21" s="60"/>
      <c r="D21" s="7">
        <v>645</v>
      </c>
      <c r="E21" s="60"/>
      <c r="F21" s="7">
        <v>600</v>
      </c>
      <c r="G21" s="60"/>
      <c r="H21" s="7">
        <v>630</v>
      </c>
      <c r="I21" s="58"/>
      <c r="J21" s="41">
        <v>2526</v>
      </c>
      <c r="K21" s="3"/>
      <c r="L21" s="41">
        <v>2411</v>
      </c>
      <c r="M21" s="60"/>
      <c r="N21" s="60"/>
      <c r="O21" s="60"/>
      <c r="P21" s="60"/>
      <c r="Q21" s="60"/>
      <c r="R21" s="60"/>
      <c r="S21" s="60"/>
      <c r="T21" s="60"/>
      <c r="U21" s="60"/>
      <c r="V21" s="60"/>
      <c r="W21" s="60"/>
      <c r="X21" s="60"/>
    </row>
    <row r="22" spans="1:24" ht="18.600000000000001" customHeight="1" x14ac:dyDescent="0.2">
      <c r="A22" s="5"/>
      <c r="B22" s="60"/>
      <c r="C22" s="60"/>
      <c r="D22" s="60"/>
      <c r="E22" s="60"/>
      <c r="F22" s="60"/>
      <c r="G22" s="60"/>
      <c r="H22" s="60"/>
      <c r="I22" s="60"/>
      <c r="J22" s="60"/>
      <c r="K22" s="60"/>
      <c r="L22" s="60"/>
    </row>
    <row r="23" spans="1:24" ht="18.75" customHeight="1" x14ac:dyDescent="0.2">
      <c r="A23" s="80" t="s">
        <v>190</v>
      </c>
      <c r="B23" s="73"/>
      <c r="C23" s="60"/>
      <c r="D23" s="43">
        <f>D11/D21</f>
        <v>0.37364341085271319</v>
      </c>
      <c r="E23" s="43"/>
      <c r="F23" s="43">
        <f>F11/F21</f>
        <v>0.41</v>
      </c>
      <c r="G23" s="43"/>
      <c r="H23" s="43">
        <f>H11/H21</f>
        <v>0.38095238095238093</v>
      </c>
      <c r="I23" s="43"/>
      <c r="J23" s="43">
        <f>J11/J21</f>
        <v>0.40696753760886778</v>
      </c>
      <c r="K23" s="43"/>
      <c r="L23" s="43">
        <f>L11/L21</f>
        <v>0.41103276648693488</v>
      </c>
      <c r="M23" s="60"/>
      <c r="N23" s="60"/>
      <c r="O23" s="60"/>
      <c r="P23" s="60"/>
      <c r="Q23" s="60"/>
      <c r="R23" s="60"/>
      <c r="S23" s="60"/>
      <c r="T23" s="60"/>
      <c r="U23" s="60"/>
      <c r="V23" s="60"/>
      <c r="W23" s="60"/>
      <c r="X23" s="60"/>
    </row>
    <row r="24" spans="1:24" ht="18.600000000000001" customHeight="1" x14ac:dyDescent="0.2">
      <c r="A24" s="5"/>
      <c r="B24" s="60"/>
      <c r="C24" s="60"/>
      <c r="D24" s="60"/>
      <c r="E24" s="60"/>
      <c r="F24" s="60"/>
      <c r="G24" s="60"/>
      <c r="H24" s="60"/>
      <c r="I24" s="60"/>
      <c r="J24" s="60"/>
      <c r="K24" s="60"/>
      <c r="L24" s="60"/>
    </row>
    <row r="25" spans="1:24" ht="18.75" customHeight="1" x14ac:dyDescent="0.2">
      <c r="A25" s="80" t="s">
        <v>191</v>
      </c>
      <c r="B25" s="73"/>
      <c r="C25" s="60"/>
      <c r="D25" s="43">
        <f>D19/D21</f>
        <v>0.48837209302325579</v>
      </c>
      <c r="E25" s="43"/>
      <c r="F25" s="43">
        <f>F19/F21</f>
        <v>0.48166666666666669</v>
      </c>
      <c r="G25" s="43"/>
      <c r="H25" s="43">
        <f>H19/H21</f>
        <v>0.46190476190476193</v>
      </c>
      <c r="I25" s="43"/>
      <c r="J25" s="43">
        <f>J19/J21</f>
        <v>0.47743467933491684</v>
      </c>
      <c r="K25" s="43"/>
      <c r="L25" s="43">
        <f>L19/L21</f>
        <v>0.47283284944006637</v>
      </c>
      <c r="M25" s="43"/>
      <c r="N25" s="60"/>
      <c r="O25" s="60"/>
      <c r="P25" s="60"/>
      <c r="Q25" s="60"/>
      <c r="R25" s="60"/>
      <c r="S25" s="60"/>
      <c r="T25" s="60"/>
      <c r="U25" s="60"/>
      <c r="V25" s="60"/>
      <c r="W25" s="60"/>
      <c r="X25" s="60"/>
    </row>
    <row r="26" spans="1:24" ht="18.600000000000001" customHeight="1" x14ac:dyDescent="0.2">
      <c r="A26" s="5"/>
      <c r="B26" s="60"/>
      <c r="C26" s="60"/>
      <c r="D26" s="60"/>
      <c r="E26" s="60"/>
      <c r="F26" s="60"/>
      <c r="G26" s="60"/>
      <c r="H26" s="60"/>
      <c r="I26" s="60"/>
      <c r="J26" s="60"/>
      <c r="K26" s="60"/>
      <c r="L26" s="60"/>
    </row>
    <row r="27" spans="1:24" ht="25.9" customHeight="1" x14ac:dyDescent="0.2">
      <c r="A27" s="85" t="s">
        <v>205</v>
      </c>
      <c r="B27" s="86"/>
      <c r="C27" s="86"/>
      <c r="D27" s="86"/>
      <c r="E27" s="86"/>
      <c r="F27" s="86"/>
      <c r="G27" s="86"/>
      <c r="H27" s="86"/>
      <c r="I27" s="86"/>
      <c r="J27" s="86"/>
      <c r="K27" s="87"/>
      <c r="L27" s="86"/>
      <c r="M27" s="60"/>
      <c r="N27" s="60"/>
      <c r="O27" s="60"/>
      <c r="P27" s="60"/>
      <c r="Q27" s="60"/>
      <c r="R27" s="60"/>
      <c r="S27" s="60"/>
      <c r="T27" s="60"/>
      <c r="U27" s="60"/>
      <c r="V27" s="60"/>
      <c r="W27" s="60"/>
      <c r="X27" s="60"/>
    </row>
    <row r="28" spans="1:24" ht="18.600000000000001" customHeight="1" x14ac:dyDescent="0.2">
      <c r="A28" s="53"/>
      <c r="B28" s="67"/>
      <c r="C28" s="67"/>
      <c r="D28" s="67"/>
      <c r="E28" s="67"/>
      <c r="F28" s="67"/>
      <c r="G28" s="67"/>
      <c r="H28" s="67"/>
      <c r="I28" s="67"/>
      <c r="J28" s="67"/>
      <c r="K28" s="67"/>
      <c r="L28" s="67"/>
    </row>
    <row r="29" spans="1:24" ht="49.15" customHeight="1" x14ac:dyDescent="0.2">
      <c r="A29" s="71" t="s">
        <v>207</v>
      </c>
      <c r="B29" s="71"/>
      <c r="C29" s="71"/>
      <c r="D29" s="71"/>
      <c r="E29" s="71"/>
      <c r="F29" s="71"/>
      <c r="G29" s="71"/>
      <c r="H29" s="71"/>
      <c r="I29" s="71"/>
      <c r="J29" s="71"/>
      <c r="K29" s="71"/>
      <c r="L29" s="71"/>
    </row>
    <row r="30" spans="1:24" ht="18.600000000000001" customHeight="1" x14ac:dyDescent="0.2">
      <c r="A30" s="53"/>
      <c r="B30" s="67"/>
      <c r="C30" s="67"/>
      <c r="D30" s="67"/>
      <c r="E30" s="67"/>
      <c r="F30" s="67"/>
      <c r="G30" s="67"/>
      <c r="H30" s="67"/>
      <c r="I30" s="67"/>
      <c r="J30" s="67"/>
      <c r="K30" s="67"/>
      <c r="L30" s="67"/>
    </row>
    <row r="31" spans="1:24" ht="22.15" customHeight="1" x14ac:dyDescent="0.2">
      <c r="A31" s="71" t="s">
        <v>221</v>
      </c>
      <c r="B31" s="71"/>
      <c r="C31" s="71"/>
      <c r="D31" s="71"/>
      <c r="E31" s="71"/>
      <c r="F31" s="71"/>
      <c r="G31" s="71"/>
      <c r="H31" s="71"/>
      <c r="I31" s="71"/>
      <c r="J31" s="71"/>
      <c r="K31" s="71"/>
      <c r="L31" s="71"/>
    </row>
    <row r="32" spans="1:24" ht="22.15" customHeight="1" x14ac:dyDescent="0.2">
      <c r="A32" s="71"/>
      <c r="B32" s="71"/>
      <c r="C32" s="71"/>
      <c r="D32" s="71"/>
      <c r="E32" s="71"/>
      <c r="F32" s="71"/>
      <c r="G32" s="71"/>
      <c r="H32" s="71"/>
      <c r="I32" s="71"/>
      <c r="J32" s="71"/>
      <c r="K32" s="71"/>
      <c r="L32" s="71"/>
    </row>
    <row r="33" spans="1:12" ht="22.15" customHeight="1" x14ac:dyDescent="0.2">
      <c r="A33" s="71"/>
      <c r="B33" s="71"/>
      <c r="C33" s="71"/>
      <c r="D33" s="71"/>
      <c r="E33" s="71"/>
      <c r="F33" s="71"/>
      <c r="G33" s="71"/>
      <c r="H33" s="71"/>
      <c r="I33" s="71"/>
      <c r="J33" s="71"/>
      <c r="K33" s="71"/>
      <c r="L33" s="71"/>
    </row>
    <row r="34" spans="1:12" ht="18.75" customHeight="1" x14ac:dyDescent="0.2">
      <c r="A34" s="56"/>
      <c r="B34" s="56"/>
      <c r="C34" s="56"/>
      <c r="D34" s="56"/>
      <c r="E34" s="56"/>
      <c r="F34" s="56"/>
      <c r="G34" s="56"/>
      <c r="H34" s="56"/>
      <c r="I34" s="56"/>
      <c r="J34" s="56"/>
      <c r="K34" s="56"/>
      <c r="L34" s="56"/>
    </row>
    <row r="35" spans="1:12" ht="18.75" customHeight="1" x14ac:dyDescent="0.2">
      <c r="A35" s="71" t="s">
        <v>220</v>
      </c>
      <c r="B35" s="71"/>
      <c r="C35" s="71"/>
      <c r="D35" s="71"/>
      <c r="E35" s="71"/>
      <c r="F35" s="71"/>
      <c r="G35" s="71"/>
      <c r="H35" s="71"/>
      <c r="I35" s="71"/>
      <c r="J35" s="71"/>
      <c r="K35" s="71"/>
      <c r="L35" s="71"/>
    </row>
    <row r="36" spans="1:12" ht="22.9" customHeight="1" x14ac:dyDescent="0.2">
      <c r="A36" s="71"/>
      <c r="B36" s="71"/>
      <c r="C36" s="71"/>
      <c r="D36" s="71"/>
      <c r="E36" s="71"/>
      <c r="F36" s="71"/>
      <c r="G36" s="71"/>
      <c r="H36" s="71"/>
      <c r="I36" s="71"/>
      <c r="J36" s="71"/>
      <c r="K36" s="71"/>
      <c r="L36" s="71"/>
    </row>
    <row r="37" spans="1:12" ht="18.75" customHeight="1" x14ac:dyDescent="0.2">
      <c r="A37" s="56"/>
      <c r="B37" s="56"/>
      <c r="C37" s="56"/>
      <c r="D37" s="56"/>
      <c r="E37" s="56"/>
      <c r="F37" s="56"/>
      <c r="G37" s="56"/>
      <c r="H37" s="56"/>
      <c r="I37" s="56"/>
      <c r="J37" s="56"/>
      <c r="K37" s="56"/>
      <c r="L37" s="56"/>
    </row>
    <row r="38" spans="1:12" ht="24" customHeight="1" x14ac:dyDescent="0.2">
      <c r="A38" s="71" t="s">
        <v>215</v>
      </c>
      <c r="B38" s="71"/>
      <c r="C38" s="71"/>
      <c r="D38" s="71"/>
      <c r="E38" s="71"/>
      <c r="F38" s="71"/>
      <c r="G38" s="71"/>
      <c r="H38" s="71"/>
      <c r="I38" s="71"/>
      <c r="J38" s="71"/>
      <c r="K38" s="71"/>
      <c r="L38" s="71"/>
    </row>
    <row r="39" spans="1:12" ht="24" customHeight="1" x14ac:dyDescent="0.2">
      <c r="A39" s="71"/>
      <c r="B39" s="71"/>
      <c r="C39" s="71"/>
      <c r="D39" s="71"/>
      <c r="E39" s="71"/>
      <c r="F39" s="71"/>
      <c r="G39" s="71"/>
      <c r="H39" s="71"/>
      <c r="I39" s="71"/>
      <c r="J39" s="71"/>
      <c r="K39" s="71"/>
      <c r="L39" s="71"/>
    </row>
    <row r="40" spans="1:12" ht="24" customHeight="1" x14ac:dyDescent="0.2">
      <c r="A40" s="71"/>
      <c r="B40" s="71"/>
      <c r="C40" s="71"/>
      <c r="D40" s="71"/>
      <c r="E40" s="71"/>
      <c r="F40" s="71"/>
      <c r="G40" s="71"/>
      <c r="H40" s="71"/>
      <c r="I40" s="71"/>
      <c r="J40" s="71"/>
      <c r="K40" s="71"/>
      <c r="L40" s="71"/>
    </row>
    <row r="41" spans="1:12" ht="18.75" customHeight="1" x14ac:dyDescent="0.2">
      <c r="A41" s="56"/>
      <c r="B41" s="56"/>
      <c r="C41" s="56"/>
      <c r="D41" s="56"/>
      <c r="E41" s="56"/>
      <c r="F41" s="56"/>
      <c r="G41" s="56"/>
      <c r="H41" s="56"/>
      <c r="I41" s="56"/>
      <c r="J41" s="56"/>
      <c r="K41" s="56"/>
      <c r="L41" s="56"/>
    </row>
    <row r="42" spans="1:12" ht="18.75" customHeight="1" x14ac:dyDescent="0.2">
      <c r="A42" s="89" t="s">
        <v>193</v>
      </c>
      <c r="B42" s="89"/>
      <c r="C42" s="89"/>
      <c r="D42" s="89"/>
      <c r="E42" s="89"/>
      <c r="F42" s="89"/>
      <c r="G42" s="89"/>
      <c r="H42" s="89"/>
      <c r="I42" s="89"/>
      <c r="J42" s="89"/>
      <c r="K42" s="89"/>
      <c r="L42" s="89"/>
    </row>
    <row r="43" spans="1:12" ht="18.75" customHeight="1" x14ac:dyDescent="0.2">
      <c r="A43" s="54"/>
      <c r="B43" s="54"/>
      <c r="C43" s="54"/>
      <c r="D43" s="54"/>
      <c r="E43" s="54"/>
      <c r="F43" s="54"/>
      <c r="G43" s="54"/>
      <c r="H43" s="54"/>
      <c r="I43" s="54"/>
      <c r="J43" s="54"/>
      <c r="K43" s="54"/>
      <c r="L43" s="54"/>
    </row>
    <row r="44" spans="1:12" ht="18.75" customHeight="1" x14ac:dyDescent="0.2">
      <c r="A44" s="89" t="s">
        <v>192</v>
      </c>
      <c r="B44" s="89"/>
      <c r="C44" s="89"/>
      <c r="D44" s="89"/>
      <c r="E44" s="89"/>
      <c r="F44" s="89"/>
      <c r="G44" s="89"/>
      <c r="H44" s="89"/>
      <c r="I44" s="89"/>
      <c r="J44" s="89"/>
      <c r="K44" s="89"/>
      <c r="L44" s="89"/>
    </row>
    <row r="45" spans="1:12" ht="18.75" customHeight="1" x14ac:dyDescent="0.2"/>
    <row r="46" spans="1:12" ht="18.75" customHeight="1" x14ac:dyDescent="0.2">
      <c r="A46" s="71" t="s">
        <v>218</v>
      </c>
      <c r="B46" s="71"/>
      <c r="C46" s="71"/>
      <c r="D46" s="71"/>
      <c r="E46" s="71"/>
      <c r="F46" s="71"/>
      <c r="G46" s="71"/>
      <c r="H46" s="71"/>
      <c r="I46" s="71"/>
      <c r="J46" s="71"/>
      <c r="K46" s="71"/>
      <c r="L46" s="71"/>
    </row>
    <row r="47" spans="1:12" ht="18.75" customHeight="1" x14ac:dyDescent="0.2">
      <c r="A47" s="71"/>
      <c r="B47" s="71"/>
      <c r="C47" s="71"/>
      <c r="D47" s="71"/>
      <c r="E47" s="71"/>
      <c r="F47" s="71"/>
      <c r="G47" s="71"/>
      <c r="H47" s="71"/>
      <c r="I47" s="71"/>
      <c r="J47" s="71"/>
      <c r="K47" s="71"/>
      <c r="L47" s="71"/>
    </row>
    <row r="48" spans="1: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sheetData>
  <mergeCells count="22">
    <mergeCell ref="A38:L40"/>
    <mergeCell ref="A25:B25"/>
    <mergeCell ref="A27:L27"/>
    <mergeCell ref="A29:L29"/>
    <mergeCell ref="A31:L33"/>
    <mergeCell ref="A35:L36"/>
    <mergeCell ref="A46:L47"/>
    <mergeCell ref="A1:L1"/>
    <mergeCell ref="A2:L2"/>
    <mergeCell ref="A3:L3"/>
    <mergeCell ref="A4:L4"/>
    <mergeCell ref="A5:L5"/>
    <mergeCell ref="D7:H7"/>
    <mergeCell ref="J7:L7"/>
    <mergeCell ref="A11:B11"/>
    <mergeCell ref="A12:B12"/>
    <mergeCell ref="A19:B19"/>
    <mergeCell ref="A42:L42"/>
    <mergeCell ref="A44:L44"/>
    <mergeCell ref="A20:B20"/>
    <mergeCell ref="A21:B21"/>
    <mergeCell ref="A23:B23"/>
  </mergeCells>
  <pageMargins left="0.7" right="0.7" top="0.75" bottom="0.75" header="0.3" footer="0.3"/>
  <pageSetup scale="69" orientation="portrait" r:id="rId1"/>
  <ignoredErrors>
    <ignoredError sqref="D9:J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
  <sheetViews>
    <sheetView zoomScaleNormal="100" workbookViewId="0">
      <selection activeCell="J9" sqref="D9:J9"/>
    </sheetView>
  </sheetViews>
  <sheetFormatPr defaultColWidth="21.5" defaultRowHeight="12.75" x14ac:dyDescent="0.2"/>
  <cols>
    <col min="1" max="1" width="3.5" style="61" customWidth="1"/>
    <col min="2" max="2" width="50" style="61" customWidth="1"/>
    <col min="3" max="3" width="2.33203125" style="61" customWidth="1"/>
    <col min="4" max="4" width="16.33203125" style="61" customWidth="1"/>
    <col min="5" max="5" width="2.33203125" style="61" customWidth="1"/>
    <col min="6" max="6" width="16.33203125" style="61" customWidth="1"/>
    <col min="7" max="7" width="2.33203125" style="61" customWidth="1"/>
    <col min="8" max="8" width="16.33203125" style="61" customWidth="1"/>
    <col min="9" max="9" width="2.33203125" style="61" customWidth="1"/>
    <col min="10" max="10" width="21.5" style="61"/>
    <col min="11" max="11" width="2.33203125" style="61" customWidth="1"/>
    <col min="12" max="16384" width="21.5" style="61"/>
  </cols>
  <sheetData>
    <row r="1" spans="1:24" ht="18.75" customHeight="1" x14ac:dyDescent="0.2">
      <c r="A1" s="72" t="s">
        <v>0</v>
      </c>
      <c r="B1" s="73"/>
      <c r="C1" s="73"/>
      <c r="D1" s="73"/>
      <c r="E1" s="73"/>
      <c r="F1" s="73"/>
      <c r="G1" s="73"/>
      <c r="H1" s="73"/>
      <c r="I1" s="73"/>
      <c r="J1" s="73"/>
      <c r="K1" s="73"/>
      <c r="L1" s="73"/>
      <c r="M1" s="60"/>
      <c r="N1" s="60"/>
      <c r="O1" s="60"/>
      <c r="P1" s="60"/>
      <c r="Q1" s="60"/>
      <c r="R1" s="60"/>
      <c r="S1" s="60"/>
      <c r="T1" s="60"/>
      <c r="U1" s="60"/>
      <c r="V1" s="60"/>
      <c r="W1" s="60"/>
      <c r="X1" s="60"/>
    </row>
    <row r="2" spans="1:24" ht="18.75" customHeight="1" x14ac:dyDescent="0.2">
      <c r="A2" s="72" t="s">
        <v>199</v>
      </c>
      <c r="B2" s="74"/>
      <c r="C2" s="73"/>
      <c r="D2" s="73"/>
      <c r="E2" s="73"/>
      <c r="F2" s="73"/>
      <c r="G2" s="73"/>
      <c r="H2" s="73"/>
      <c r="I2" s="73"/>
      <c r="J2" s="75"/>
      <c r="K2" s="75"/>
      <c r="L2" s="75"/>
      <c r="M2" s="60"/>
      <c r="N2" s="60"/>
      <c r="O2" s="60"/>
      <c r="P2" s="60"/>
      <c r="Q2" s="60"/>
      <c r="R2" s="60"/>
      <c r="S2" s="60"/>
      <c r="T2" s="60"/>
      <c r="U2" s="60"/>
      <c r="V2" s="60"/>
      <c r="W2" s="60"/>
      <c r="X2" s="60"/>
    </row>
    <row r="3" spans="1:24" ht="18.75" customHeight="1" x14ac:dyDescent="0.2">
      <c r="A3" s="72" t="s">
        <v>104</v>
      </c>
      <c r="B3" s="74"/>
      <c r="C3" s="73"/>
      <c r="D3" s="73"/>
      <c r="E3" s="73"/>
      <c r="F3" s="73"/>
      <c r="G3" s="73"/>
      <c r="H3" s="73"/>
      <c r="I3" s="73"/>
      <c r="J3" s="75"/>
      <c r="K3" s="75"/>
      <c r="L3" s="75"/>
      <c r="M3" s="60"/>
      <c r="N3" s="60"/>
      <c r="O3" s="60"/>
      <c r="P3" s="60"/>
      <c r="Q3" s="60"/>
      <c r="R3" s="60"/>
      <c r="S3" s="60"/>
      <c r="T3" s="60"/>
      <c r="U3" s="60"/>
      <c r="V3" s="60"/>
      <c r="W3" s="60"/>
      <c r="X3" s="60"/>
    </row>
    <row r="4" spans="1:24" ht="18.75" customHeight="1" x14ac:dyDescent="0.2">
      <c r="A4" s="72" t="s">
        <v>41</v>
      </c>
      <c r="B4" s="74"/>
      <c r="C4" s="73"/>
      <c r="D4" s="73"/>
      <c r="E4" s="73"/>
      <c r="F4" s="73"/>
      <c r="G4" s="73"/>
      <c r="H4" s="73"/>
      <c r="I4" s="73"/>
      <c r="J4" s="75"/>
      <c r="K4" s="75"/>
      <c r="L4" s="75"/>
      <c r="M4" s="60"/>
      <c r="N4" s="60"/>
      <c r="O4" s="60"/>
      <c r="P4" s="60"/>
      <c r="Q4" s="60"/>
      <c r="R4" s="60"/>
      <c r="S4" s="60"/>
      <c r="T4" s="60"/>
      <c r="U4" s="60"/>
      <c r="V4" s="60"/>
      <c r="W4" s="60"/>
      <c r="X4" s="60"/>
    </row>
    <row r="5" spans="1:24" ht="18.75" customHeight="1" x14ac:dyDescent="0.2">
      <c r="A5" s="72" t="s">
        <v>2</v>
      </c>
      <c r="B5" s="74"/>
      <c r="C5" s="73"/>
      <c r="D5" s="73"/>
      <c r="E5" s="73"/>
      <c r="F5" s="73"/>
      <c r="G5" s="73"/>
      <c r="H5" s="73"/>
      <c r="I5" s="73"/>
      <c r="J5" s="75"/>
      <c r="K5" s="75"/>
      <c r="L5" s="75"/>
      <c r="M5" s="60"/>
      <c r="N5" s="60"/>
      <c r="O5" s="60"/>
      <c r="P5" s="60"/>
      <c r="Q5" s="60"/>
      <c r="R5" s="60"/>
      <c r="S5" s="60"/>
      <c r="T5" s="60"/>
      <c r="U5" s="60"/>
      <c r="V5" s="60"/>
      <c r="W5" s="60"/>
      <c r="X5" s="60"/>
    </row>
    <row r="6" spans="1:24" ht="18.75" customHeight="1" x14ac:dyDescent="0.2">
      <c r="A6" s="60"/>
      <c r="B6" s="60"/>
      <c r="C6" s="60"/>
      <c r="D6" s="60"/>
      <c r="E6" s="60"/>
      <c r="F6" s="60"/>
      <c r="G6" s="60"/>
      <c r="H6" s="60"/>
      <c r="I6" s="60"/>
      <c r="J6" s="60"/>
      <c r="K6" s="60"/>
      <c r="L6" s="60"/>
      <c r="M6" s="60"/>
      <c r="N6" s="60"/>
      <c r="O6" s="60"/>
      <c r="P6" s="60"/>
      <c r="Q6" s="60"/>
      <c r="R6" s="60"/>
      <c r="S6" s="60"/>
      <c r="T6" s="60"/>
      <c r="U6" s="60"/>
      <c r="V6" s="60"/>
      <c r="W6" s="60"/>
      <c r="X6" s="60"/>
    </row>
    <row r="7" spans="1:24" ht="18.75" customHeight="1" x14ac:dyDescent="0.2">
      <c r="A7" s="60"/>
      <c r="B7" s="60"/>
      <c r="C7" s="60"/>
      <c r="D7" s="76" t="s">
        <v>42</v>
      </c>
      <c r="E7" s="77"/>
      <c r="F7" s="77"/>
      <c r="G7" s="77"/>
      <c r="H7" s="77"/>
      <c r="I7" s="60"/>
      <c r="J7" s="76" t="s">
        <v>4</v>
      </c>
      <c r="K7" s="76"/>
      <c r="L7" s="79"/>
      <c r="M7" s="60"/>
      <c r="N7" s="60"/>
      <c r="O7" s="60"/>
      <c r="P7" s="60"/>
      <c r="Q7" s="60"/>
      <c r="R7" s="60"/>
      <c r="S7" s="60"/>
      <c r="T7" s="60"/>
      <c r="U7" s="60"/>
      <c r="V7" s="60"/>
      <c r="W7" s="60"/>
      <c r="X7" s="60"/>
    </row>
    <row r="8" spans="1:24" ht="18.75" customHeight="1" x14ac:dyDescent="0.2">
      <c r="A8" s="60"/>
      <c r="B8" s="60"/>
      <c r="C8" s="60"/>
      <c r="D8" s="10" t="s">
        <v>5</v>
      </c>
      <c r="E8" s="63"/>
      <c r="F8" s="11">
        <v>43373</v>
      </c>
      <c r="G8" s="63"/>
      <c r="H8" s="11">
        <v>43100</v>
      </c>
      <c r="I8" s="60"/>
      <c r="J8" s="62" t="s">
        <v>5</v>
      </c>
      <c r="K8" s="60"/>
      <c r="L8" s="40">
        <v>43100</v>
      </c>
      <c r="M8" s="60"/>
      <c r="N8" s="60"/>
      <c r="O8" s="60"/>
      <c r="P8" s="60"/>
      <c r="Q8" s="60"/>
      <c r="R8" s="60"/>
      <c r="S8" s="60"/>
      <c r="T8" s="60"/>
      <c r="U8" s="60"/>
      <c r="V8" s="60"/>
      <c r="W8" s="60"/>
      <c r="X8" s="60"/>
    </row>
    <row r="9" spans="1:24" ht="18.75" customHeight="1" x14ac:dyDescent="0.2">
      <c r="A9" s="60"/>
      <c r="B9" s="60"/>
      <c r="C9" s="60"/>
      <c r="D9" s="64" t="s">
        <v>7</v>
      </c>
      <c r="E9" s="63"/>
      <c r="F9" s="14">
        <v>43373</v>
      </c>
      <c r="G9" s="63"/>
      <c r="H9" s="14">
        <v>43100</v>
      </c>
      <c r="I9" s="60"/>
      <c r="J9" s="64" t="s">
        <v>7</v>
      </c>
      <c r="K9" s="60"/>
      <c r="L9" s="14">
        <v>43100</v>
      </c>
      <c r="M9" s="60"/>
      <c r="N9" s="60"/>
      <c r="O9" s="60"/>
      <c r="P9" s="60"/>
      <c r="Q9" s="60"/>
      <c r="R9" s="60"/>
      <c r="S9" s="60"/>
      <c r="T9" s="60"/>
      <c r="U9" s="60"/>
      <c r="V9" s="60"/>
      <c r="W9" s="60"/>
      <c r="X9" s="60"/>
    </row>
    <row r="10" spans="1:24" ht="18.75" customHeight="1" x14ac:dyDescent="0.2"/>
    <row r="11" spans="1:24" ht="18.75" customHeight="1" x14ac:dyDescent="0.2">
      <c r="A11" s="80" t="s">
        <v>123</v>
      </c>
      <c r="B11" s="73"/>
      <c r="C11" s="60"/>
      <c r="D11" s="7">
        <v>404</v>
      </c>
      <c r="E11" s="60"/>
      <c r="F11" s="7">
        <v>354</v>
      </c>
      <c r="G11" s="60"/>
      <c r="H11" s="7">
        <v>390</v>
      </c>
      <c r="I11" s="60"/>
      <c r="J11" s="1">
        <v>1498</v>
      </c>
      <c r="K11" s="60"/>
      <c r="L11" s="1">
        <v>1420</v>
      </c>
    </row>
    <row r="12" spans="1:24" ht="18.75" customHeight="1" x14ac:dyDescent="0.2">
      <c r="A12" s="81" t="s">
        <v>106</v>
      </c>
      <c r="B12" s="73"/>
      <c r="C12" s="60"/>
      <c r="D12" s="60"/>
      <c r="E12" s="60"/>
      <c r="F12" s="60"/>
      <c r="G12" s="60"/>
      <c r="H12" s="60"/>
      <c r="I12" s="60"/>
      <c r="K12" s="60"/>
    </row>
    <row r="13" spans="1:24" ht="18.75" customHeight="1" x14ac:dyDescent="0.2">
      <c r="B13" s="59" t="s">
        <v>124</v>
      </c>
      <c r="C13" s="60"/>
      <c r="D13" s="1">
        <v>-26</v>
      </c>
      <c r="E13" s="60"/>
      <c r="F13" s="1">
        <v>-27</v>
      </c>
      <c r="G13" s="60"/>
      <c r="H13" s="1">
        <v>-25</v>
      </c>
      <c r="I13" s="60"/>
      <c r="J13" s="1">
        <v>-109</v>
      </c>
      <c r="K13" s="60"/>
      <c r="L13" s="1">
        <v>-92</v>
      </c>
    </row>
    <row r="14" spans="1:24" ht="18.75" customHeight="1" x14ac:dyDescent="0.2">
      <c r="B14" s="59" t="s">
        <v>125</v>
      </c>
      <c r="C14" s="60"/>
      <c r="D14" s="1">
        <v>-14</v>
      </c>
      <c r="E14" s="60"/>
      <c r="F14" s="1">
        <v>-6</v>
      </c>
      <c r="G14" s="60"/>
      <c r="H14" s="1">
        <v>-24</v>
      </c>
      <c r="I14" s="60"/>
      <c r="J14" s="1">
        <v>-21</v>
      </c>
      <c r="K14" s="60"/>
      <c r="L14" s="1">
        <v>-44</v>
      </c>
    </row>
    <row r="15" spans="1:24" ht="18.75" customHeight="1" x14ac:dyDescent="0.2">
      <c r="B15" s="59" t="s">
        <v>188</v>
      </c>
      <c r="C15" s="60"/>
      <c r="D15" s="1">
        <v>-23</v>
      </c>
      <c r="E15" s="60"/>
      <c r="F15" s="1">
        <v>-8</v>
      </c>
      <c r="G15" s="60"/>
      <c r="H15" s="1">
        <v>0</v>
      </c>
      <c r="I15" s="60"/>
      <c r="J15" s="1">
        <v>-31</v>
      </c>
      <c r="K15" s="60"/>
      <c r="L15" s="1">
        <v>0</v>
      </c>
    </row>
    <row r="16" spans="1:24" ht="18.75" customHeight="1" x14ac:dyDescent="0.2">
      <c r="B16" s="59" t="s">
        <v>126</v>
      </c>
      <c r="C16" s="60"/>
      <c r="D16" s="1">
        <v>0</v>
      </c>
      <c r="E16" s="60"/>
      <c r="F16" s="1">
        <v>0</v>
      </c>
      <c r="G16" s="60"/>
      <c r="H16" s="1">
        <v>0</v>
      </c>
      <c r="I16" s="60"/>
      <c r="J16" s="1">
        <v>0</v>
      </c>
      <c r="K16" s="60"/>
      <c r="L16" s="1">
        <v>-10</v>
      </c>
    </row>
    <row r="17" spans="1:24" ht="18.75" customHeight="1" x14ac:dyDescent="0.2">
      <c r="B17" s="59" t="s">
        <v>189</v>
      </c>
      <c r="C17" s="60"/>
      <c r="D17" s="41">
        <v>-11</v>
      </c>
      <c r="E17" s="60"/>
      <c r="F17" s="1">
        <v>-2</v>
      </c>
      <c r="G17" s="60"/>
      <c r="H17" s="41">
        <v>-2</v>
      </c>
      <c r="I17" s="60"/>
      <c r="J17" s="1">
        <v>-17</v>
      </c>
      <c r="K17" s="60"/>
      <c r="L17" s="1">
        <v>-3</v>
      </c>
      <c r="M17" s="55"/>
    </row>
    <row r="18" spans="1:24" ht="18.75" customHeight="1" x14ac:dyDescent="0.2">
      <c r="B18" s="59" t="s">
        <v>110</v>
      </c>
      <c r="C18" s="60"/>
      <c r="D18" s="16">
        <f>SUM(D13:D17)</f>
        <v>-74</v>
      </c>
      <c r="E18" s="60"/>
      <c r="F18" s="16">
        <f>SUM(F13:F17)</f>
        <v>-43</v>
      </c>
      <c r="G18" s="60"/>
      <c r="H18" s="16">
        <f>SUM(H13:H17)</f>
        <v>-51</v>
      </c>
      <c r="I18" s="60"/>
      <c r="J18" s="16">
        <f>SUM(J13:J17)</f>
        <v>-178</v>
      </c>
      <c r="K18" s="60"/>
      <c r="L18" s="16">
        <f>SUM(L13:L17)</f>
        <v>-149</v>
      </c>
    </row>
    <row r="19" spans="1:24" ht="18.75" customHeight="1" x14ac:dyDescent="0.2">
      <c r="A19" s="80" t="s">
        <v>127</v>
      </c>
      <c r="B19" s="73"/>
      <c r="C19" s="60"/>
      <c r="D19" s="6">
        <f>D18+D11</f>
        <v>330</v>
      </c>
      <c r="E19" s="60"/>
      <c r="F19" s="6">
        <f>F18+F11</f>
        <v>311</v>
      </c>
      <c r="G19" s="60"/>
      <c r="H19" s="6">
        <f>H18+H11</f>
        <v>339</v>
      </c>
      <c r="I19" s="60"/>
      <c r="J19" s="6">
        <f>J18+J11</f>
        <v>1320</v>
      </c>
      <c r="K19" s="60"/>
      <c r="L19" s="6">
        <f>L18+L11</f>
        <v>1271</v>
      </c>
    </row>
    <row r="20" spans="1:24" ht="18.75" customHeight="1" x14ac:dyDescent="0.2"/>
    <row r="21" spans="1:24" ht="18.75" customHeight="1" x14ac:dyDescent="0.2">
      <c r="A21" s="5"/>
      <c r="B21" s="60"/>
      <c r="C21" s="60"/>
      <c r="D21" s="60"/>
      <c r="E21" s="60"/>
      <c r="F21" s="60"/>
      <c r="G21" s="60"/>
      <c r="H21" s="60"/>
      <c r="I21" s="60"/>
      <c r="J21" s="60"/>
      <c r="K21" s="60"/>
      <c r="L21" s="60"/>
      <c r="M21" s="60"/>
      <c r="N21" s="60"/>
      <c r="O21" s="60"/>
      <c r="P21" s="60"/>
      <c r="Q21" s="60"/>
      <c r="R21" s="60"/>
      <c r="S21" s="60"/>
      <c r="T21" s="60"/>
      <c r="U21" s="60"/>
      <c r="V21" s="60"/>
      <c r="W21" s="60"/>
      <c r="X21" s="60"/>
    </row>
    <row r="22" spans="1:24" ht="13.15" customHeight="1" x14ac:dyDescent="0.2">
      <c r="A22" s="85" t="s">
        <v>205</v>
      </c>
      <c r="B22" s="85"/>
      <c r="C22" s="85"/>
      <c r="D22" s="85"/>
      <c r="E22" s="85"/>
      <c r="F22" s="85"/>
      <c r="G22" s="85"/>
      <c r="H22" s="85"/>
      <c r="I22" s="85"/>
      <c r="J22" s="85"/>
      <c r="K22" s="85"/>
      <c r="L22" s="85"/>
      <c r="M22" s="60"/>
      <c r="N22" s="60"/>
      <c r="O22" s="60"/>
      <c r="P22" s="60"/>
      <c r="Q22" s="60"/>
      <c r="R22" s="60"/>
      <c r="S22" s="60"/>
      <c r="T22" s="60"/>
      <c r="U22" s="60"/>
      <c r="V22" s="60"/>
      <c r="W22" s="60"/>
      <c r="X22" s="60"/>
    </row>
    <row r="23" spans="1:24" x14ac:dyDescent="0.2">
      <c r="A23" s="85"/>
      <c r="B23" s="85"/>
      <c r="C23" s="85"/>
      <c r="D23" s="85"/>
      <c r="E23" s="85"/>
      <c r="F23" s="85"/>
      <c r="G23" s="85"/>
      <c r="H23" s="85"/>
      <c r="I23" s="85"/>
      <c r="J23" s="85"/>
      <c r="K23" s="85"/>
      <c r="L23" s="85"/>
      <c r="M23" s="60"/>
      <c r="N23" s="60"/>
      <c r="O23" s="60"/>
      <c r="P23" s="60"/>
      <c r="Q23" s="60"/>
      <c r="R23" s="60"/>
      <c r="S23" s="60"/>
      <c r="T23" s="60"/>
      <c r="U23" s="60"/>
      <c r="V23" s="60"/>
      <c r="W23" s="60"/>
      <c r="X23" s="60"/>
    </row>
    <row r="24" spans="1:24" x14ac:dyDescent="0.2">
      <c r="A24" s="53"/>
      <c r="B24" s="67"/>
      <c r="C24" s="67"/>
      <c r="D24" s="67"/>
      <c r="E24" s="67"/>
      <c r="F24" s="67"/>
      <c r="G24" s="67"/>
      <c r="H24" s="67"/>
      <c r="I24" s="67"/>
      <c r="J24" s="67"/>
      <c r="K24" s="67"/>
      <c r="L24" s="67"/>
      <c r="M24" s="60"/>
      <c r="N24" s="60"/>
      <c r="O24" s="60"/>
      <c r="P24" s="60"/>
      <c r="Q24" s="60"/>
      <c r="R24" s="60"/>
      <c r="S24" s="60"/>
      <c r="T24" s="60"/>
      <c r="U24" s="60"/>
      <c r="V24" s="60"/>
      <c r="W24" s="60"/>
      <c r="X24" s="60"/>
    </row>
    <row r="25" spans="1:24" x14ac:dyDescent="0.2">
      <c r="A25" s="71" t="s">
        <v>207</v>
      </c>
      <c r="B25" s="71"/>
      <c r="C25" s="71"/>
      <c r="D25" s="71"/>
      <c r="E25" s="71"/>
      <c r="F25" s="71"/>
      <c r="G25" s="71"/>
      <c r="H25" s="71"/>
      <c r="I25" s="71"/>
      <c r="J25" s="71"/>
      <c r="K25" s="71"/>
      <c r="L25" s="71"/>
      <c r="M25" s="60"/>
      <c r="N25" s="60"/>
      <c r="O25" s="60"/>
      <c r="P25" s="60"/>
      <c r="Q25" s="60"/>
      <c r="R25" s="60"/>
      <c r="S25" s="60"/>
      <c r="T25" s="60"/>
      <c r="U25" s="60"/>
      <c r="V25" s="60"/>
      <c r="W25" s="60"/>
      <c r="X25" s="60"/>
    </row>
    <row r="26" spans="1:24" x14ac:dyDescent="0.2">
      <c r="A26" s="71"/>
      <c r="B26" s="71"/>
      <c r="C26" s="71"/>
      <c r="D26" s="71"/>
      <c r="E26" s="71"/>
      <c r="F26" s="71"/>
      <c r="G26" s="71"/>
      <c r="H26" s="71"/>
      <c r="I26" s="71"/>
      <c r="J26" s="71"/>
      <c r="K26" s="71"/>
      <c r="L26" s="71"/>
      <c r="M26" s="60"/>
      <c r="N26" s="60"/>
      <c r="O26" s="60"/>
      <c r="P26" s="60"/>
      <c r="Q26" s="60"/>
      <c r="R26" s="60"/>
      <c r="S26" s="60"/>
      <c r="T26" s="60"/>
      <c r="U26" s="60"/>
      <c r="V26" s="60"/>
      <c r="W26" s="60"/>
      <c r="X26" s="60"/>
    </row>
    <row r="27" spans="1:24" x14ac:dyDescent="0.2">
      <c r="A27" s="71"/>
      <c r="B27" s="71"/>
      <c r="C27" s="71"/>
      <c r="D27" s="71"/>
      <c r="E27" s="71"/>
      <c r="F27" s="71"/>
      <c r="G27" s="71"/>
      <c r="H27" s="71"/>
      <c r="I27" s="71"/>
      <c r="J27" s="71"/>
      <c r="K27" s="71"/>
      <c r="L27" s="71"/>
      <c r="M27" s="60"/>
      <c r="N27" s="60"/>
      <c r="O27" s="60"/>
      <c r="P27" s="60"/>
      <c r="Q27" s="60"/>
      <c r="R27" s="60"/>
      <c r="S27" s="60"/>
      <c r="T27" s="60"/>
      <c r="U27" s="60"/>
      <c r="V27" s="60"/>
      <c r="W27" s="60"/>
      <c r="X27" s="60"/>
    </row>
    <row r="28" spans="1:24" x14ac:dyDescent="0.2">
      <c r="A28" s="53"/>
      <c r="B28" s="67"/>
      <c r="C28" s="67"/>
      <c r="D28" s="67"/>
      <c r="E28" s="67"/>
      <c r="F28" s="67"/>
      <c r="G28" s="67"/>
      <c r="H28" s="67"/>
      <c r="I28" s="67"/>
      <c r="J28" s="67"/>
      <c r="K28" s="67"/>
      <c r="L28" s="67"/>
      <c r="M28" s="60"/>
      <c r="N28" s="60"/>
      <c r="O28" s="60"/>
      <c r="P28" s="60"/>
      <c r="Q28" s="60"/>
      <c r="R28" s="60"/>
      <c r="S28" s="60"/>
      <c r="T28" s="60"/>
      <c r="U28" s="60"/>
      <c r="V28" s="60"/>
      <c r="W28" s="60"/>
      <c r="X28" s="60"/>
    </row>
    <row r="29" spans="1:24" x14ac:dyDescent="0.2">
      <c r="A29" s="71" t="s">
        <v>221</v>
      </c>
      <c r="B29" s="71"/>
      <c r="C29" s="71"/>
      <c r="D29" s="71"/>
      <c r="E29" s="71"/>
      <c r="F29" s="71"/>
      <c r="G29" s="71"/>
      <c r="H29" s="71"/>
      <c r="I29" s="71"/>
      <c r="J29" s="71"/>
      <c r="K29" s="71"/>
      <c r="L29" s="71"/>
      <c r="M29" s="60"/>
      <c r="N29" s="60"/>
      <c r="O29" s="60"/>
      <c r="P29" s="60"/>
      <c r="Q29" s="60"/>
      <c r="R29" s="60"/>
      <c r="S29" s="60"/>
      <c r="T29" s="60"/>
      <c r="U29" s="60"/>
      <c r="V29" s="60"/>
      <c r="W29" s="60"/>
      <c r="X29" s="60"/>
    </row>
    <row r="30" spans="1:24" x14ac:dyDescent="0.2">
      <c r="A30" s="71"/>
      <c r="B30" s="71"/>
      <c r="C30" s="71"/>
      <c r="D30" s="71"/>
      <c r="E30" s="71"/>
      <c r="F30" s="71"/>
      <c r="G30" s="71"/>
      <c r="H30" s="71"/>
      <c r="I30" s="71"/>
      <c r="J30" s="71"/>
      <c r="K30" s="71"/>
      <c r="L30" s="71"/>
      <c r="M30" s="60"/>
      <c r="N30" s="60"/>
      <c r="O30" s="60"/>
      <c r="P30" s="60"/>
      <c r="Q30" s="60"/>
      <c r="R30" s="60"/>
      <c r="S30" s="60"/>
      <c r="T30" s="60"/>
      <c r="U30" s="60"/>
      <c r="V30" s="60"/>
      <c r="W30" s="60"/>
      <c r="X30" s="60"/>
    </row>
    <row r="31" spans="1:24" x14ac:dyDescent="0.2">
      <c r="A31" s="71"/>
      <c r="B31" s="71"/>
      <c r="C31" s="71"/>
      <c r="D31" s="71"/>
      <c r="E31" s="71"/>
      <c r="F31" s="71"/>
      <c r="G31" s="71"/>
      <c r="H31" s="71"/>
      <c r="I31" s="71"/>
      <c r="J31" s="71"/>
      <c r="K31" s="71"/>
      <c r="L31" s="71"/>
      <c r="M31" s="60"/>
      <c r="N31" s="60"/>
      <c r="O31" s="60"/>
      <c r="P31" s="60"/>
      <c r="Q31" s="60"/>
      <c r="R31" s="60"/>
      <c r="S31" s="60"/>
      <c r="T31" s="60"/>
      <c r="U31" s="60"/>
      <c r="V31" s="60"/>
      <c r="W31" s="60"/>
      <c r="X31" s="60"/>
    </row>
    <row r="32" spans="1:24" x14ac:dyDescent="0.2">
      <c r="A32" s="71"/>
      <c r="B32" s="71"/>
      <c r="C32" s="71"/>
      <c r="D32" s="71"/>
      <c r="E32" s="71"/>
      <c r="F32" s="71"/>
      <c r="G32" s="71"/>
      <c r="H32" s="71"/>
      <c r="I32" s="71"/>
      <c r="J32" s="71"/>
      <c r="K32" s="71"/>
      <c r="L32" s="71"/>
    </row>
    <row r="33" spans="1:12" x14ac:dyDescent="0.2">
      <c r="A33" s="56"/>
      <c r="B33" s="56"/>
      <c r="C33" s="56"/>
      <c r="D33" s="56"/>
      <c r="E33" s="56"/>
      <c r="F33" s="56"/>
      <c r="G33" s="56"/>
      <c r="H33" s="56"/>
      <c r="I33" s="56"/>
      <c r="J33" s="56"/>
      <c r="K33" s="56"/>
      <c r="L33" s="56"/>
    </row>
    <row r="34" spans="1:12" x14ac:dyDescent="0.2">
      <c r="A34" s="71" t="s">
        <v>220</v>
      </c>
      <c r="B34" s="71"/>
      <c r="C34" s="71"/>
      <c r="D34" s="71"/>
      <c r="E34" s="71"/>
      <c r="F34" s="71"/>
      <c r="G34" s="71"/>
      <c r="H34" s="71"/>
      <c r="I34" s="71"/>
      <c r="J34" s="71"/>
      <c r="K34" s="71"/>
      <c r="L34" s="71"/>
    </row>
    <row r="35" spans="1:12" ht="27" customHeight="1" x14ac:dyDescent="0.2">
      <c r="A35" s="71"/>
      <c r="B35" s="71"/>
      <c r="C35" s="71"/>
      <c r="D35" s="71"/>
      <c r="E35" s="71"/>
      <c r="F35" s="71"/>
      <c r="G35" s="71"/>
      <c r="H35" s="71"/>
      <c r="I35" s="71"/>
      <c r="J35" s="71"/>
      <c r="K35" s="71"/>
      <c r="L35" s="71"/>
    </row>
    <row r="36" spans="1:12" x14ac:dyDescent="0.2">
      <c r="A36" s="56"/>
      <c r="B36" s="56"/>
      <c r="C36" s="56"/>
      <c r="D36" s="56"/>
      <c r="E36" s="56"/>
      <c r="F36" s="56"/>
      <c r="G36" s="56"/>
      <c r="H36" s="56"/>
      <c r="I36" s="56"/>
      <c r="J36" s="56"/>
      <c r="K36" s="56"/>
      <c r="L36" s="56"/>
    </row>
    <row r="37" spans="1:12" x14ac:dyDescent="0.2">
      <c r="A37" s="71" t="s">
        <v>215</v>
      </c>
      <c r="B37" s="71"/>
      <c r="C37" s="71"/>
      <c r="D37" s="71"/>
      <c r="E37" s="71"/>
      <c r="F37" s="71"/>
      <c r="G37" s="71"/>
      <c r="H37" s="71"/>
      <c r="I37" s="71"/>
      <c r="J37" s="71"/>
      <c r="K37" s="71"/>
      <c r="L37" s="71"/>
    </row>
    <row r="38" spans="1:12" x14ac:dyDescent="0.2">
      <c r="A38" s="71"/>
      <c r="B38" s="71"/>
      <c r="C38" s="71"/>
      <c r="D38" s="71"/>
      <c r="E38" s="71"/>
      <c r="F38" s="71"/>
      <c r="G38" s="71"/>
      <c r="H38" s="71"/>
      <c r="I38" s="71"/>
      <c r="J38" s="71"/>
      <c r="K38" s="71"/>
      <c r="L38" s="71"/>
    </row>
    <row r="39" spans="1:12" x14ac:dyDescent="0.2">
      <c r="A39" s="71"/>
      <c r="B39" s="71"/>
      <c r="C39" s="71"/>
      <c r="D39" s="71"/>
      <c r="E39" s="71"/>
      <c r="F39" s="71"/>
      <c r="G39" s="71"/>
      <c r="H39" s="71"/>
      <c r="I39" s="71"/>
      <c r="J39" s="71"/>
      <c r="K39" s="71"/>
      <c r="L39" s="71"/>
    </row>
    <row r="40" spans="1:12" x14ac:dyDescent="0.2">
      <c r="A40" s="71"/>
      <c r="B40" s="71"/>
      <c r="C40" s="71"/>
      <c r="D40" s="71"/>
      <c r="E40" s="71"/>
      <c r="F40" s="71"/>
      <c r="G40" s="71"/>
      <c r="H40" s="71"/>
      <c r="I40" s="71"/>
      <c r="J40" s="71"/>
      <c r="K40" s="71"/>
      <c r="L40" s="71"/>
    </row>
    <row r="41" spans="1:12" x14ac:dyDescent="0.2">
      <c r="A41" s="71"/>
      <c r="B41" s="71"/>
      <c r="C41" s="71"/>
      <c r="D41" s="71"/>
      <c r="E41" s="71"/>
      <c r="F41" s="71"/>
      <c r="G41" s="71"/>
      <c r="H41" s="71"/>
      <c r="I41" s="71"/>
      <c r="J41" s="71"/>
      <c r="K41" s="71"/>
      <c r="L41" s="71"/>
    </row>
    <row r="42" spans="1:12" ht="18.75" customHeight="1" x14ac:dyDescent="0.2"/>
    <row r="43" spans="1:12" ht="18.75" customHeight="1" x14ac:dyDescent="0.2">
      <c r="A43" s="71" t="s">
        <v>218</v>
      </c>
      <c r="B43" s="71"/>
      <c r="C43" s="71"/>
      <c r="D43" s="71"/>
      <c r="E43" s="71"/>
      <c r="F43" s="71"/>
      <c r="G43" s="71"/>
      <c r="H43" s="71"/>
      <c r="I43" s="71"/>
      <c r="J43" s="71"/>
      <c r="K43" s="71"/>
      <c r="L43" s="71"/>
    </row>
    <row r="44" spans="1:12" ht="18.75" customHeight="1" x14ac:dyDescent="0.2"/>
    <row r="45" spans="1:12" ht="18.75" customHeight="1" x14ac:dyDescent="0.2"/>
    <row r="46" spans="1:12" ht="18.75" customHeight="1" x14ac:dyDescent="0.2"/>
    <row r="47" spans="1:12" ht="18.75" customHeight="1" x14ac:dyDescent="0.2"/>
    <row r="48" spans="1:1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sheetData>
  <mergeCells count="16">
    <mergeCell ref="A43:L43"/>
    <mergeCell ref="A1:L1"/>
    <mergeCell ref="A2:L2"/>
    <mergeCell ref="A3:L3"/>
    <mergeCell ref="A4:L4"/>
    <mergeCell ref="A5:L5"/>
    <mergeCell ref="D7:H7"/>
    <mergeCell ref="J7:L7"/>
    <mergeCell ref="A11:B11"/>
    <mergeCell ref="A12:B12"/>
    <mergeCell ref="A19:B19"/>
    <mergeCell ref="A29:L32"/>
    <mergeCell ref="A34:L35"/>
    <mergeCell ref="A37:L41"/>
    <mergeCell ref="A25:L27"/>
    <mergeCell ref="A22:L23"/>
  </mergeCells>
  <pageMargins left="0.7" right="0.7" top="0.75" bottom="0.75" header="0.3" footer="0.3"/>
  <pageSetup scale="64" orientation="portrait" r:id="rId1"/>
  <ignoredErrors>
    <ignoredError sqref="D9:J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topLeftCell="A22" zoomScale="85" zoomScaleNormal="85" workbookViewId="0">
      <selection activeCell="C7" sqref="C7"/>
    </sheetView>
  </sheetViews>
  <sheetFormatPr defaultColWidth="21.5" defaultRowHeight="12.75" x14ac:dyDescent="0.2"/>
  <cols>
    <col min="1" max="1" width="3" style="61" customWidth="1"/>
    <col min="2" max="2" width="81.83203125" style="61" customWidth="1"/>
    <col min="3" max="3" width="19.33203125" style="61" customWidth="1"/>
    <col min="4" max="4" width="2.33203125" style="61" customWidth="1"/>
    <col min="5" max="5" width="19.1640625" style="61" customWidth="1"/>
    <col min="6" max="6" width="2.33203125" style="61" customWidth="1"/>
    <col min="7" max="7" width="18.1640625" style="61" customWidth="1"/>
    <col min="8" max="16384" width="21.5" style="61"/>
  </cols>
  <sheetData>
    <row r="1" spans="1:26" ht="18.75" customHeight="1" x14ac:dyDescent="0.2">
      <c r="A1" s="72" t="s">
        <v>0</v>
      </c>
      <c r="B1" s="73"/>
      <c r="C1" s="73"/>
      <c r="D1" s="73"/>
      <c r="E1" s="73"/>
      <c r="F1" s="73"/>
      <c r="G1" s="73"/>
      <c r="L1" s="60"/>
      <c r="M1" s="60"/>
      <c r="N1" s="60"/>
      <c r="O1" s="60"/>
      <c r="P1" s="60"/>
      <c r="Q1" s="60"/>
      <c r="R1" s="60"/>
      <c r="S1" s="60"/>
      <c r="T1" s="60"/>
      <c r="U1" s="60"/>
      <c r="V1" s="60"/>
      <c r="W1" s="60"/>
      <c r="X1" s="60"/>
      <c r="Y1" s="60"/>
      <c r="Z1" s="60"/>
    </row>
    <row r="2" spans="1:26" ht="18.75" customHeight="1" x14ac:dyDescent="0.2">
      <c r="A2" s="72" t="s">
        <v>128</v>
      </c>
      <c r="B2" s="75"/>
      <c r="C2" s="75"/>
      <c r="D2" s="75"/>
      <c r="E2" s="75"/>
      <c r="F2" s="75"/>
      <c r="G2" s="75"/>
      <c r="H2" s="74"/>
      <c r="I2" s="73"/>
      <c r="J2" s="73"/>
      <c r="K2" s="73"/>
      <c r="L2" s="75"/>
      <c r="M2" s="75"/>
      <c r="N2" s="75"/>
      <c r="O2" s="60"/>
      <c r="P2" s="60"/>
      <c r="Q2" s="60"/>
      <c r="R2" s="60"/>
      <c r="S2" s="60"/>
      <c r="T2" s="60"/>
      <c r="U2" s="60"/>
      <c r="V2" s="60"/>
      <c r="W2" s="60"/>
      <c r="X2" s="60"/>
      <c r="Y2" s="60"/>
      <c r="Z2" s="60"/>
    </row>
    <row r="3" spans="1:26" ht="18.75" customHeight="1" x14ac:dyDescent="0.2">
      <c r="A3" s="72" t="s">
        <v>2</v>
      </c>
      <c r="B3" s="75"/>
      <c r="C3" s="75"/>
      <c r="D3" s="75"/>
      <c r="E3" s="75"/>
      <c r="F3" s="75"/>
      <c r="G3" s="75"/>
      <c r="H3" s="74"/>
      <c r="I3" s="73"/>
      <c r="J3" s="73"/>
      <c r="K3" s="73"/>
      <c r="L3" s="75"/>
      <c r="M3" s="75"/>
      <c r="N3" s="75"/>
      <c r="O3" s="60"/>
      <c r="P3" s="60"/>
      <c r="Q3" s="60"/>
      <c r="R3" s="60"/>
      <c r="S3" s="60"/>
      <c r="T3" s="60"/>
      <c r="U3" s="60"/>
      <c r="V3" s="60"/>
      <c r="W3" s="60"/>
      <c r="X3" s="60"/>
      <c r="Y3" s="60"/>
      <c r="Z3" s="60"/>
    </row>
    <row r="4" spans="1:26" ht="18.75" customHeight="1" x14ac:dyDescent="0.2">
      <c r="A4" s="60"/>
      <c r="B4" s="60"/>
      <c r="C4" s="60"/>
      <c r="D4" s="60"/>
      <c r="E4" s="60"/>
      <c r="F4" s="60"/>
      <c r="G4" s="60"/>
    </row>
    <row r="5" spans="1:26" ht="18.75" customHeight="1" x14ac:dyDescent="0.2">
      <c r="A5" s="60"/>
      <c r="B5" s="60"/>
      <c r="C5" s="76" t="s">
        <v>3</v>
      </c>
      <c r="D5" s="79"/>
      <c r="E5" s="79"/>
      <c r="F5" s="79"/>
      <c r="G5" s="79"/>
    </row>
    <row r="6" spans="1:26" ht="18.75" customHeight="1" x14ac:dyDescent="0.2">
      <c r="A6" s="60"/>
      <c r="B6" s="60"/>
      <c r="C6" s="10" t="s">
        <v>5</v>
      </c>
      <c r="D6" s="63"/>
      <c r="E6" s="11">
        <v>43373</v>
      </c>
      <c r="F6" s="63"/>
      <c r="G6" s="11">
        <v>43100</v>
      </c>
    </row>
    <row r="7" spans="1:26" ht="18.75" customHeight="1" x14ac:dyDescent="0.2">
      <c r="A7" s="60"/>
      <c r="B7" s="60"/>
      <c r="C7" s="64" t="s">
        <v>7</v>
      </c>
      <c r="D7" s="63"/>
      <c r="E7" s="14">
        <v>43373</v>
      </c>
      <c r="F7" s="63"/>
      <c r="G7" s="14">
        <v>43100</v>
      </c>
    </row>
    <row r="8" spans="1:26" ht="18.75" customHeight="1" x14ac:dyDescent="0.2">
      <c r="A8" s="92" t="s">
        <v>9</v>
      </c>
      <c r="B8" s="73"/>
      <c r="C8" s="60"/>
      <c r="D8" s="60"/>
      <c r="E8" s="60"/>
      <c r="F8" s="60"/>
      <c r="G8" s="60"/>
    </row>
    <row r="9" spans="1:26" ht="18.75" customHeight="1" x14ac:dyDescent="0.2">
      <c r="A9" s="60"/>
      <c r="B9" s="57" t="s">
        <v>129</v>
      </c>
      <c r="C9" s="60"/>
      <c r="D9" s="60"/>
      <c r="E9" s="60"/>
      <c r="F9" s="60"/>
      <c r="G9" s="60"/>
    </row>
    <row r="10" spans="1:26" ht="18.75" customHeight="1" x14ac:dyDescent="0.2">
      <c r="A10" s="60"/>
      <c r="B10" s="27" t="s">
        <v>130</v>
      </c>
      <c r="C10" s="60"/>
      <c r="D10" s="60"/>
      <c r="E10" s="60"/>
      <c r="F10" s="60"/>
      <c r="G10" s="60"/>
    </row>
    <row r="11" spans="1:26" ht="18.75" customHeight="1" x14ac:dyDescent="0.2">
      <c r="A11" s="60"/>
      <c r="B11" s="59" t="s">
        <v>131</v>
      </c>
      <c r="C11" s="28">
        <v>19.899999999999999</v>
      </c>
      <c r="D11" s="60"/>
      <c r="E11" s="28">
        <v>16.5</v>
      </c>
      <c r="F11" s="60"/>
      <c r="G11" s="25">
        <v>15.3</v>
      </c>
    </row>
    <row r="12" spans="1:26" ht="18.75" customHeight="1" x14ac:dyDescent="0.2">
      <c r="A12" s="60"/>
      <c r="B12" s="59" t="s">
        <v>132</v>
      </c>
      <c r="C12" s="29">
        <v>0.152</v>
      </c>
      <c r="D12" s="60"/>
      <c r="E12" s="29">
        <v>0.16400000000000001</v>
      </c>
      <c r="F12" s="60"/>
      <c r="G12" s="29">
        <v>0.184</v>
      </c>
    </row>
    <row r="13" spans="1:26" ht="18.75" customHeight="1" x14ac:dyDescent="0.2">
      <c r="A13" s="60"/>
      <c r="B13" s="59" t="s">
        <v>133</v>
      </c>
      <c r="C13" s="29">
        <v>9.6000000000000002E-2</v>
      </c>
      <c r="D13" s="60"/>
      <c r="E13" s="29">
        <v>8.5000000000000006E-2</v>
      </c>
      <c r="F13" s="60"/>
      <c r="G13" s="29">
        <v>8.5999999999999993E-2</v>
      </c>
    </row>
    <row r="14" spans="1:26" ht="18.75" customHeight="1" x14ac:dyDescent="0.2">
      <c r="A14" s="60"/>
      <c r="B14" s="59" t="s">
        <v>134</v>
      </c>
      <c r="C14" s="29">
        <v>3.0000000000000001E-3</v>
      </c>
      <c r="D14" s="60"/>
      <c r="E14" s="29">
        <v>3.0000000000000001E-3</v>
      </c>
      <c r="F14" s="60"/>
      <c r="G14" s="29">
        <v>5.0000000000000001E-3</v>
      </c>
    </row>
    <row r="15" spans="1:26" ht="18.75" customHeight="1" x14ac:dyDescent="0.2">
      <c r="A15" s="60"/>
      <c r="B15" s="59" t="s">
        <v>135</v>
      </c>
      <c r="C15" s="30">
        <v>9.0999999999999998E-2</v>
      </c>
      <c r="D15" s="60"/>
      <c r="E15" s="29">
        <v>0.09</v>
      </c>
      <c r="F15" s="60"/>
      <c r="G15" s="29">
        <v>8.8999999999999996E-2</v>
      </c>
    </row>
    <row r="16" spans="1:26" ht="18.75" customHeight="1" x14ac:dyDescent="0.2">
      <c r="A16" s="60"/>
      <c r="B16" s="59" t="s">
        <v>136</v>
      </c>
      <c r="C16" s="30">
        <v>4.1000000000000002E-2</v>
      </c>
      <c r="D16" s="60"/>
      <c r="E16" s="30">
        <v>4.8000000000000001E-2</v>
      </c>
      <c r="F16" s="60"/>
      <c r="G16" s="29">
        <v>4.9000000000000002E-2</v>
      </c>
    </row>
    <row r="17" spans="1:7" ht="18.75" customHeight="1" x14ac:dyDescent="0.2">
      <c r="A17" s="60"/>
      <c r="B17" s="59" t="s">
        <v>137</v>
      </c>
      <c r="C17" s="31">
        <v>1E-3</v>
      </c>
      <c r="D17" s="60"/>
      <c r="E17" s="31">
        <v>1E-3</v>
      </c>
      <c r="F17" s="60"/>
      <c r="G17" s="29">
        <v>2E-3</v>
      </c>
    </row>
    <row r="18" spans="1:7" ht="18.75" customHeight="1" x14ac:dyDescent="0.2">
      <c r="A18" s="60"/>
      <c r="B18" s="59" t="s">
        <v>138</v>
      </c>
      <c r="C18" s="29">
        <f>SUM(C12:C17)</f>
        <v>0.38399999999999995</v>
      </c>
      <c r="D18" s="60"/>
      <c r="E18" s="32">
        <f>SUM(E12:E17)</f>
        <v>0.39099999999999996</v>
      </c>
      <c r="F18" s="60"/>
      <c r="G18" s="32">
        <f>SUM(G12:G17)</f>
        <v>0.41499999999999998</v>
      </c>
    </row>
    <row r="19" spans="1:7" ht="18.75" customHeight="1" x14ac:dyDescent="0.2">
      <c r="A19" s="60"/>
      <c r="B19" s="27" t="s">
        <v>139</v>
      </c>
      <c r="C19" s="60"/>
      <c r="D19" s="60"/>
      <c r="E19" s="60"/>
      <c r="F19" s="60"/>
      <c r="G19" s="60"/>
    </row>
    <row r="20" spans="1:7" ht="18.75" customHeight="1" x14ac:dyDescent="0.2">
      <c r="A20" s="60"/>
      <c r="B20" s="59" t="s">
        <v>140</v>
      </c>
      <c r="C20" s="1">
        <v>365029</v>
      </c>
      <c r="D20" s="60"/>
      <c r="E20" s="1">
        <v>279329</v>
      </c>
      <c r="F20" s="60"/>
      <c r="G20" s="1">
        <v>313920</v>
      </c>
    </row>
    <row r="21" spans="1:7" ht="18.75" customHeight="1" x14ac:dyDescent="0.2">
      <c r="A21" s="60"/>
      <c r="B21" s="60"/>
      <c r="C21" s="60"/>
      <c r="D21" s="60"/>
      <c r="E21" s="60"/>
      <c r="F21" s="60"/>
      <c r="G21" s="60"/>
    </row>
    <row r="22" spans="1:7" ht="18.75" customHeight="1" x14ac:dyDescent="0.2">
      <c r="A22" s="60"/>
      <c r="B22" s="57" t="s">
        <v>141</v>
      </c>
      <c r="C22" s="60"/>
      <c r="D22" s="60"/>
      <c r="E22" s="60"/>
      <c r="F22" s="60"/>
      <c r="G22" s="60"/>
    </row>
    <row r="23" spans="1:7" ht="18.75" customHeight="1" x14ac:dyDescent="0.2">
      <c r="A23" s="60"/>
      <c r="B23" s="27" t="s">
        <v>142</v>
      </c>
      <c r="C23" s="60"/>
      <c r="D23" s="60"/>
      <c r="E23" s="60"/>
      <c r="F23" s="60"/>
      <c r="G23" s="60"/>
    </row>
    <row r="24" spans="1:7" ht="18.75" customHeight="1" x14ac:dyDescent="0.2">
      <c r="A24" s="60"/>
      <c r="B24" s="59" t="s">
        <v>143</v>
      </c>
      <c r="C24" s="33">
        <v>8.48</v>
      </c>
      <c r="D24" s="60"/>
      <c r="E24" s="33">
        <v>6.35</v>
      </c>
      <c r="F24" s="60"/>
      <c r="G24" s="33">
        <v>6.36</v>
      </c>
    </row>
    <row r="25" spans="1:7" ht="18.75" customHeight="1" x14ac:dyDescent="0.2">
      <c r="A25" s="60"/>
      <c r="B25" s="59" t="s">
        <v>144</v>
      </c>
      <c r="C25" s="28">
        <v>108.3</v>
      </c>
      <c r="D25" s="60"/>
      <c r="E25" s="25">
        <v>77.8</v>
      </c>
      <c r="F25" s="60"/>
      <c r="G25" s="28">
        <v>72.7</v>
      </c>
    </row>
    <row r="26" spans="1:7" ht="18.75" customHeight="1" x14ac:dyDescent="0.2">
      <c r="A26" s="60"/>
      <c r="B26" s="59" t="s">
        <v>145</v>
      </c>
      <c r="C26" s="29">
        <v>0.17299999999999999</v>
      </c>
      <c r="D26" s="60"/>
      <c r="E26" s="29">
        <v>0.159</v>
      </c>
      <c r="F26" s="60"/>
      <c r="G26" s="29">
        <v>0.14099999999999999</v>
      </c>
    </row>
    <row r="27" spans="1:7" ht="18.75" customHeight="1" x14ac:dyDescent="0.2">
      <c r="A27" s="60"/>
      <c r="B27" s="59" t="s">
        <v>146</v>
      </c>
      <c r="C27" s="29">
        <v>2.1999999999999999E-2</v>
      </c>
      <c r="D27" s="60"/>
      <c r="E27" s="29">
        <v>2.9000000000000001E-2</v>
      </c>
      <c r="F27" s="60"/>
      <c r="G27" s="29">
        <v>3.3000000000000002E-2</v>
      </c>
    </row>
    <row r="28" spans="1:7" ht="18.75" customHeight="1" x14ac:dyDescent="0.2">
      <c r="A28" s="60"/>
      <c r="B28" s="59" t="s">
        <v>147</v>
      </c>
      <c r="C28" s="34">
        <v>8.0000000000000002E-3</v>
      </c>
      <c r="D28" s="60"/>
      <c r="E28" s="34">
        <v>7.0000000000000001E-3</v>
      </c>
      <c r="F28" s="60"/>
      <c r="G28" s="34">
        <v>7.0000000000000001E-3</v>
      </c>
    </row>
    <row r="29" spans="1:7" ht="18.75" customHeight="1" x14ac:dyDescent="0.2">
      <c r="A29" s="60"/>
      <c r="B29" s="59" t="s">
        <v>138</v>
      </c>
      <c r="C29" s="29">
        <f>SUM(C26:C28)</f>
        <v>0.20299999999999999</v>
      </c>
      <c r="D29" s="60"/>
      <c r="E29" s="32">
        <f>SUM(E26:E28)</f>
        <v>0.19500000000000001</v>
      </c>
      <c r="F29" s="60"/>
      <c r="G29" s="32">
        <f>SUM(G26:G28)</f>
        <v>0.18099999999999999</v>
      </c>
    </row>
    <row r="30" spans="1:7" ht="18.75" customHeight="1" x14ac:dyDescent="0.2">
      <c r="A30" s="60"/>
      <c r="B30" s="59" t="s">
        <v>148</v>
      </c>
      <c r="C30" s="34">
        <v>0.28199999999999997</v>
      </c>
      <c r="D30" s="60"/>
      <c r="E30" s="34">
        <v>0.30399999999999999</v>
      </c>
      <c r="F30" s="60"/>
      <c r="G30" s="34">
        <v>0.35199999999999998</v>
      </c>
    </row>
    <row r="31" spans="1:7" ht="18.75" customHeight="1" x14ac:dyDescent="0.2">
      <c r="A31" s="60"/>
      <c r="B31" s="59" t="s">
        <v>149</v>
      </c>
      <c r="C31" s="29">
        <f>C30+C29</f>
        <v>0.48499999999999999</v>
      </c>
      <c r="D31" s="60"/>
      <c r="E31" s="32">
        <f>E30+E29</f>
        <v>0.499</v>
      </c>
      <c r="F31" s="60"/>
      <c r="G31" s="32">
        <f>G30+G29</f>
        <v>0.53299999999999992</v>
      </c>
    </row>
    <row r="32" spans="1:7" ht="18.75" customHeight="1" x14ac:dyDescent="0.2">
      <c r="A32" s="60"/>
      <c r="B32" s="27" t="s">
        <v>150</v>
      </c>
      <c r="C32" s="60"/>
      <c r="D32" s="60"/>
      <c r="E32" s="60"/>
      <c r="F32" s="60"/>
      <c r="G32" s="60"/>
    </row>
    <row r="33" spans="1:7" ht="18.75" customHeight="1" x14ac:dyDescent="0.2">
      <c r="A33" s="60"/>
      <c r="B33" s="59" t="s">
        <v>151</v>
      </c>
      <c r="C33" s="1">
        <v>648418</v>
      </c>
      <c r="D33" s="60"/>
      <c r="E33" s="1">
        <v>553709</v>
      </c>
      <c r="F33" s="60"/>
      <c r="G33" s="1">
        <v>564397</v>
      </c>
    </row>
    <row r="34" spans="1:7" ht="18.75" customHeight="1" x14ac:dyDescent="0.2">
      <c r="A34" s="60"/>
      <c r="B34" s="59" t="s">
        <v>152</v>
      </c>
      <c r="C34" s="35">
        <v>5.5</v>
      </c>
      <c r="D34" s="60"/>
      <c r="E34" s="36">
        <v>4.8</v>
      </c>
      <c r="F34" s="60"/>
      <c r="G34" s="35">
        <v>5.4</v>
      </c>
    </row>
    <row r="35" spans="1:7" ht="18.75" customHeight="1" x14ac:dyDescent="0.2">
      <c r="A35" s="60"/>
      <c r="B35" s="59" t="s">
        <v>153</v>
      </c>
      <c r="C35" s="29">
        <v>0.65900000000000003</v>
      </c>
      <c r="D35" s="60"/>
      <c r="E35" s="30">
        <v>0.65700000000000003</v>
      </c>
      <c r="F35" s="60"/>
      <c r="G35" s="29">
        <v>0.71199999999999997</v>
      </c>
    </row>
    <row r="36" spans="1:7" ht="18.75" customHeight="1" x14ac:dyDescent="0.2">
      <c r="A36" s="60"/>
      <c r="B36" s="60"/>
      <c r="C36" s="60"/>
      <c r="D36" s="60"/>
      <c r="E36" s="60"/>
      <c r="F36" s="60"/>
      <c r="G36" s="60"/>
    </row>
    <row r="37" spans="1:7" ht="18.75" customHeight="1" x14ac:dyDescent="0.2">
      <c r="A37" s="60"/>
      <c r="B37" s="57" t="s">
        <v>154</v>
      </c>
      <c r="C37" s="60"/>
      <c r="D37" s="60"/>
      <c r="E37" s="60"/>
      <c r="F37" s="60"/>
      <c r="G37" s="60"/>
    </row>
    <row r="38" spans="1:7" ht="18.75" customHeight="1" x14ac:dyDescent="0.2">
      <c r="A38" s="60"/>
      <c r="B38" s="27" t="s">
        <v>155</v>
      </c>
      <c r="C38" s="60"/>
      <c r="D38" s="60"/>
      <c r="E38" s="60"/>
      <c r="F38" s="60"/>
      <c r="G38" s="60"/>
    </row>
    <row r="39" spans="1:7" ht="18.75" customHeight="1" x14ac:dyDescent="0.2">
      <c r="A39" s="60"/>
      <c r="B39" s="59" t="s">
        <v>156</v>
      </c>
      <c r="C39" s="37">
        <v>3499</v>
      </c>
      <c r="D39" s="60"/>
      <c r="E39" s="37">
        <v>3194</v>
      </c>
      <c r="F39" s="60"/>
      <c r="G39" s="37">
        <v>4030</v>
      </c>
    </row>
    <row r="40" spans="1:7" ht="18.75" customHeight="1" x14ac:dyDescent="0.2">
      <c r="A40" s="60"/>
      <c r="B40" s="38" t="s">
        <v>157</v>
      </c>
      <c r="C40" s="1">
        <v>151545</v>
      </c>
      <c r="D40" s="60"/>
      <c r="E40" s="1">
        <v>121747</v>
      </c>
      <c r="F40" s="60"/>
      <c r="G40" s="1">
        <v>131335</v>
      </c>
    </row>
    <row r="41" spans="1:7" ht="18.75" customHeight="1" x14ac:dyDescent="0.2">
      <c r="A41" s="60"/>
      <c r="B41" s="27" t="s">
        <v>158</v>
      </c>
      <c r="C41" s="60"/>
      <c r="D41" s="60"/>
      <c r="E41" s="60"/>
      <c r="F41" s="60"/>
      <c r="G41" s="60"/>
    </row>
    <row r="42" spans="1:7" ht="18.75" customHeight="1" x14ac:dyDescent="0.2">
      <c r="A42" s="60"/>
      <c r="B42" s="59" t="s">
        <v>159</v>
      </c>
      <c r="C42" s="1">
        <v>214</v>
      </c>
      <c r="D42" s="60"/>
      <c r="E42" s="1">
        <v>276</v>
      </c>
      <c r="F42" s="60"/>
      <c r="G42" s="1">
        <v>288</v>
      </c>
    </row>
    <row r="43" spans="1:7" ht="18.75" customHeight="1" x14ac:dyDescent="0.2">
      <c r="A43" s="60"/>
      <c r="B43" s="60"/>
      <c r="C43" s="60"/>
      <c r="D43" s="60"/>
      <c r="E43" s="60"/>
      <c r="F43" s="60"/>
      <c r="G43" s="60"/>
    </row>
    <row r="44" spans="1:7" ht="18.75" customHeight="1" x14ac:dyDescent="0.2">
      <c r="A44" s="92" t="s">
        <v>14</v>
      </c>
      <c r="B44" s="73"/>
      <c r="C44" s="60"/>
      <c r="D44" s="60"/>
      <c r="E44" s="60"/>
      <c r="F44" s="60"/>
      <c r="G44" s="60"/>
    </row>
    <row r="45" spans="1:7" ht="18.75" customHeight="1" x14ac:dyDescent="0.2">
      <c r="A45" s="60"/>
      <c r="B45" s="27" t="s">
        <v>160</v>
      </c>
      <c r="C45" s="60"/>
      <c r="D45" s="60"/>
      <c r="E45" s="60"/>
      <c r="F45" s="60"/>
      <c r="G45" s="60"/>
    </row>
    <row r="46" spans="1:7" ht="18.75" customHeight="1" x14ac:dyDescent="0.2">
      <c r="A46" s="60"/>
      <c r="B46" s="59" t="s">
        <v>161</v>
      </c>
      <c r="C46" s="1">
        <v>41</v>
      </c>
      <c r="D46" s="60"/>
      <c r="E46" s="1">
        <v>52</v>
      </c>
      <c r="F46" s="60"/>
      <c r="G46" s="1">
        <v>49</v>
      </c>
    </row>
    <row r="47" spans="1:7" ht="18.75" customHeight="1" x14ac:dyDescent="0.2">
      <c r="A47" s="60"/>
      <c r="B47" s="59" t="s">
        <v>162</v>
      </c>
      <c r="C47" s="1">
        <v>15</v>
      </c>
      <c r="D47" s="60"/>
      <c r="E47" s="1">
        <v>3</v>
      </c>
      <c r="F47" s="60"/>
      <c r="G47" s="1">
        <v>28</v>
      </c>
    </row>
    <row r="48" spans="1:7" ht="18.75" customHeight="1" x14ac:dyDescent="0.2">
      <c r="A48" s="60"/>
      <c r="B48" s="27" t="s">
        <v>163</v>
      </c>
      <c r="C48" s="60"/>
      <c r="D48" s="60"/>
      <c r="E48" s="60"/>
      <c r="F48" s="60"/>
      <c r="G48" s="60"/>
    </row>
    <row r="49" spans="1:7" ht="18.75" customHeight="1" x14ac:dyDescent="0.2">
      <c r="A49" s="60"/>
      <c r="B49" s="59" t="s">
        <v>164</v>
      </c>
      <c r="C49" s="1">
        <v>67</v>
      </c>
      <c r="D49" s="60"/>
      <c r="E49" s="1">
        <v>85</v>
      </c>
      <c r="F49" s="60"/>
      <c r="G49" s="1">
        <v>84</v>
      </c>
    </row>
    <row r="50" spans="1:7" ht="18.75" customHeight="1" x14ac:dyDescent="0.2">
      <c r="A50" s="60"/>
      <c r="B50" s="59" t="s">
        <v>165</v>
      </c>
      <c r="C50" s="1">
        <v>23</v>
      </c>
      <c r="D50" s="60"/>
      <c r="E50" s="1">
        <v>6</v>
      </c>
      <c r="F50" s="60"/>
      <c r="G50" s="1">
        <v>36</v>
      </c>
    </row>
    <row r="51" spans="1:7" ht="18.75" customHeight="1" x14ac:dyDescent="0.2">
      <c r="A51" s="60"/>
      <c r="B51" s="27" t="s">
        <v>166</v>
      </c>
      <c r="C51" s="60"/>
      <c r="D51" s="60"/>
      <c r="E51" s="60"/>
      <c r="F51" s="60"/>
      <c r="G51" s="60"/>
    </row>
    <row r="52" spans="1:7" ht="18.75" customHeight="1" x14ac:dyDescent="0.2">
      <c r="A52" s="60"/>
      <c r="B52" s="59" t="s">
        <v>167</v>
      </c>
      <c r="C52" s="1">
        <v>3058</v>
      </c>
      <c r="D52" s="60"/>
      <c r="E52" s="1">
        <v>3049</v>
      </c>
      <c r="F52" s="60"/>
      <c r="G52" s="1">
        <v>2949</v>
      </c>
    </row>
    <row r="53" spans="1:7" ht="18.75" customHeight="1" x14ac:dyDescent="0.2">
      <c r="A53" s="60"/>
      <c r="B53" s="59" t="s">
        <v>168</v>
      </c>
      <c r="C53" s="1">
        <v>1019</v>
      </c>
      <c r="D53" s="60"/>
      <c r="E53" s="1">
        <v>1010</v>
      </c>
      <c r="F53" s="60"/>
      <c r="G53" s="1">
        <v>984</v>
      </c>
    </row>
    <row r="54" spans="1:7" ht="18.75" customHeight="1" x14ac:dyDescent="0.2">
      <c r="A54" s="60"/>
      <c r="B54" s="60"/>
      <c r="C54" s="60"/>
      <c r="D54" s="60"/>
      <c r="E54" s="60"/>
      <c r="F54" s="60"/>
      <c r="G54" s="60"/>
    </row>
    <row r="55" spans="1:7" ht="18.75" customHeight="1" x14ac:dyDescent="0.2">
      <c r="A55" s="92" t="s">
        <v>15</v>
      </c>
      <c r="B55" s="73"/>
      <c r="C55" s="60"/>
      <c r="D55" s="60"/>
      <c r="E55" s="60"/>
      <c r="F55" s="60"/>
      <c r="G55" s="60"/>
    </row>
    <row r="56" spans="1:7" ht="18.75" customHeight="1" x14ac:dyDescent="0.2">
      <c r="A56" s="60"/>
      <c r="B56" s="59" t="s">
        <v>169</v>
      </c>
      <c r="C56" s="1">
        <v>365</v>
      </c>
      <c r="D56" s="60"/>
      <c r="E56" s="1">
        <v>358</v>
      </c>
      <c r="F56" s="60"/>
      <c r="G56" s="1">
        <v>324</v>
      </c>
    </row>
    <row r="57" spans="1:7" ht="18.75" customHeight="1" x14ac:dyDescent="0.2">
      <c r="A57" s="60"/>
      <c r="B57" s="38" t="s">
        <v>212</v>
      </c>
      <c r="C57" s="37">
        <v>172</v>
      </c>
      <c r="D57" s="60"/>
      <c r="E57" s="37">
        <v>206</v>
      </c>
      <c r="F57" s="60"/>
      <c r="G57" s="37">
        <v>167</v>
      </c>
    </row>
    <row r="58" spans="1:7" ht="18.75" customHeight="1" x14ac:dyDescent="0.2">
      <c r="A58" s="60"/>
      <c r="B58" s="60"/>
      <c r="C58" s="60"/>
      <c r="D58" s="60"/>
      <c r="E58" s="60"/>
      <c r="F58" s="60"/>
      <c r="G58" s="60"/>
    </row>
    <row r="59" spans="1:7" ht="18.75" customHeight="1" x14ac:dyDescent="0.2">
      <c r="A59" s="92" t="s">
        <v>16</v>
      </c>
      <c r="B59" s="73"/>
      <c r="C59" s="60"/>
      <c r="D59" s="60"/>
      <c r="E59" s="60"/>
      <c r="F59" s="60"/>
      <c r="G59" s="60"/>
    </row>
    <row r="60" spans="1:7" ht="18.75" customHeight="1" x14ac:dyDescent="0.2">
      <c r="A60" s="60"/>
      <c r="B60" s="59" t="s">
        <v>170</v>
      </c>
      <c r="C60" s="37">
        <v>74</v>
      </c>
      <c r="D60" s="60"/>
      <c r="E60" s="37">
        <v>40</v>
      </c>
      <c r="F60" s="60"/>
      <c r="G60" s="37">
        <v>100</v>
      </c>
    </row>
    <row r="61" spans="1:7" ht="18.75" customHeight="1" x14ac:dyDescent="0.2">
      <c r="A61" s="60"/>
      <c r="B61" s="59" t="s">
        <v>171</v>
      </c>
      <c r="C61" s="37">
        <v>695</v>
      </c>
      <c r="D61" s="60"/>
      <c r="E61" s="7">
        <v>703</v>
      </c>
      <c r="F61" s="60"/>
      <c r="G61" s="37">
        <v>717</v>
      </c>
    </row>
    <row r="62" spans="1:7" ht="14.25" customHeight="1" x14ac:dyDescent="0.2">
      <c r="A62" s="60"/>
      <c r="B62" s="60"/>
      <c r="C62" s="60"/>
      <c r="D62" s="60"/>
      <c r="E62" s="60"/>
      <c r="F62" s="60"/>
      <c r="G62" s="60"/>
    </row>
    <row r="63" spans="1:7" x14ac:dyDescent="0.2">
      <c r="A63" s="39"/>
      <c r="B63" s="90" t="s">
        <v>172</v>
      </c>
      <c r="C63" s="91"/>
      <c r="D63" s="91"/>
      <c r="E63" s="91"/>
      <c r="F63" s="91"/>
      <c r="G63" s="91"/>
    </row>
    <row r="64" spans="1:7" x14ac:dyDescent="0.2">
      <c r="A64" s="39"/>
      <c r="B64" s="90" t="s">
        <v>173</v>
      </c>
      <c r="C64" s="71"/>
      <c r="D64" s="71"/>
      <c r="E64" s="71"/>
      <c r="F64" s="71"/>
      <c r="G64" s="71"/>
    </row>
    <row r="65" spans="1:13" ht="12.75" customHeight="1" x14ac:dyDescent="0.2">
      <c r="A65" s="39"/>
      <c r="B65" s="90" t="s">
        <v>174</v>
      </c>
      <c r="C65" s="71"/>
      <c r="D65" s="71"/>
      <c r="E65" s="71"/>
      <c r="F65" s="71"/>
      <c r="G65" s="71"/>
    </row>
    <row r="66" spans="1:13" x14ac:dyDescent="0.2">
      <c r="A66" s="39"/>
      <c r="B66" s="90" t="s">
        <v>213</v>
      </c>
      <c r="C66" s="71"/>
      <c r="D66" s="71"/>
      <c r="E66" s="71"/>
      <c r="F66" s="71"/>
      <c r="G66" s="71"/>
    </row>
    <row r="67" spans="1:13" x14ac:dyDescent="0.2">
      <c r="A67" s="39"/>
      <c r="B67" s="90" t="s">
        <v>175</v>
      </c>
      <c r="C67" s="71"/>
      <c r="D67" s="71"/>
      <c r="E67" s="71"/>
      <c r="F67" s="71"/>
      <c r="G67" s="71"/>
    </row>
    <row r="68" spans="1:13" x14ac:dyDescent="0.2">
      <c r="A68" s="39"/>
      <c r="B68" s="90" t="s">
        <v>201</v>
      </c>
      <c r="C68" s="71"/>
      <c r="D68" s="71"/>
      <c r="E68" s="71"/>
      <c r="F68" s="71"/>
      <c r="G68" s="71"/>
    </row>
    <row r="69" spans="1:13" ht="14.25" customHeight="1" x14ac:dyDescent="0.2">
      <c r="A69" s="39"/>
      <c r="B69" s="90" t="s">
        <v>176</v>
      </c>
      <c r="C69" s="71"/>
      <c r="D69" s="71"/>
      <c r="E69" s="71"/>
      <c r="F69" s="71"/>
      <c r="G69" s="71"/>
    </row>
    <row r="70" spans="1:13" x14ac:dyDescent="0.2">
      <c r="B70" s="90" t="s">
        <v>219</v>
      </c>
      <c r="C70" s="91"/>
      <c r="D70" s="91"/>
      <c r="E70" s="91"/>
      <c r="F70" s="91"/>
      <c r="G70" s="91"/>
    </row>
    <row r="71" spans="1:13" x14ac:dyDescent="0.2">
      <c r="B71" s="90" t="s">
        <v>177</v>
      </c>
      <c r="C71" s="91"/>
      <c r="D71" s="91"/>
      <c r="E71" s="91"/>
      <c r="F71" s="91"/>
      <c r="G71" s="91"/>
    </row>
    <row r="72" spans="1:13" ht="18.75" customHeight="1" x14ac:dyDescent="0.2"/>
    <row r="73" spans="1:13" ht="18.75" customHeight="1" x14ac:dyDescent="0.2">
      <c r="B73" s="90" t="s">
        <v>218</v>
      </c>
      <c r="C73" s="90"/>
      <c r="D73" s="90"/>
      <c r="E73" s="90"/>
      <c r="F73" s="90"/>
      <c r="G73" s="90"/>
      <c r="H73" s="65"/>
      <c r="I73" s="65"/>
      <c r="J73" s="65"/>
      <c r="K73" s="65"/>
      <c r="L73" s="65"/>
      <c r="M73" s="65"/>
    </row>
    <row r="74" spans="1:13" ht="18.75" customHeight="1" x14ac:dyDescent="0.2"/>
    <row r="75" spans="1:13" ht="18.75" customHeight="1" x14ac:dyDescent="0.2"/>
    <row r="76" spans="1:13" ht="18.75" customHeight="1" x14ac:dyDescent="0.2"/>
    <row r="77" spans="1:13" ht="18.75" customHeight="1" x14ac:dyDescent="0.2"/>
    <row r="78" spans="1:13" ht="18.75" customHeight="1" x14ac:dyDescent="0.2"/>
    <row r="79" spans="1:13" ht="18.75" customHeight="1" x14ac:dyDescent="0.2"/>
    <row r="80" spans="1:13"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sheetData>
  <mergeCells count="20">
    <mergeCell ref="B64:G64"/>
    <mergeCell ref="B65:G65"/>
    <mergeCell ref="B66:G66"/>
    <mergeCell ref="B67:G67"/>
    <mergeCell ref="B73:G73"/>
    <mergeCell ref="B68:G68"/>
    <mergeCell ref="B69:G69"/>
    <mergeCell ref="B70:G70"/>
    <mergeCell ref="B71:G71"/>
    <mergeCell ref="A1:G1"/>
    <mergeCell ref="A2:G2"/>
    <mergeCell ref="H2:N2"/>
    <mergeCell ref="A3:G3"/>
    <mergeCell ref="H3:N3"/>
    <mergeCell ref="B63:G63"/>
    <mergeCell ref="C5:G5"/>
    <mergeCell ref="A8:B8"/>
    <mergeCell ref="A44:B44"/>
    <mergeCell ref="A55:B55"/>
    <mergeCell ref="A59:B59"/>
  </mergeCells>
  <pageMargins left="0.7" right="0.7" top="0.75" bottom="0.75" header="0.3" footer="0.3"/>
  <pageSetup scale="54" orientation="portrait" r:id="rId1"/>
  <ignoredErrors>
    <ignoredError sqref="C18:G29" formulaRange="1"/>
    <ignoredError sqref="C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'Operating Stats'!Print_Area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4Q18 SummaryFinancialStatements draft</dc:title>
  <dc:creator>Workiva - Daisy Sneed</dc:creator>
  <cp:lastModifiedBy>Neil Stratton</cp:lastModifiedBy>
  <cp:lastPrinted>2019-01-29T21:36:12Z</cp:lastPrinted>
  <dcterms:created xsi:type="dcterms:W3CDTF">2019-01-14T16:25:21Z</dcterms:created>
  <dcterms:modified xsi:type="dcterms:W3CDTF">2019-01-30T00:14:00Z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